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5" r:id="rId1"/>
    <sheet name="Sheet1" sheetId="6" r:id="rId2"/>
  </sheets>
  <definedNames>
    <definedName name="_xlnm._FilterDatabase" localSheetId="0" hidden="1">汇总表!$A$7:$GZ$196</definedName>
    <definedName name="__?">#REF!</definedName>
    <definedName name="_xlnm.Print_Titles" localSheetId="0">汇总表!$2:$7</definedName>
    <definedName name="_?">#REF!</definedName>
    <definedName name="___?">#REF!</definedName>
    <definedName name="____?">#REF!</definedName>
    <definedName name="_____?">#REF!</definedName>
    <definedName name="______?">#REF!</definedName>
    <definedName name="_______?">#REF!</definedName>
    <definedName name="________?">#REF!</definedName>
    <definedName name="_xlnm.Print_Area" localSheetId="0">汇总表!$A$1:$V$196</definedName>
    <definedName name="_________?">#REF!</definedName>
    <definedName name="_____________?">#REF!</definedName>
    <definedName name="_______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<sst xmlns="http://schemas.openxmlformats.org/spreadsheetml/2006/main" count="1801" uniqueCount="845">
  <si>
    <r>
      <rPr>
        <sz val="16"/>
        <rFont val="黑体"/>
        <charset val="134"/>
      </rPr>
      <t>附件</t>
    </r>
    <r>
      <rPr>
        <sz val="16"/>
        <rFont val="Times New Roman"/>
        <charset val="134"/>
      </rPr>
      <t>1</t>
    </r>
    <r>
      <rPr>
        <sz val="16"/>
        <rFont val="黑体"/>
        <charset val="134"/>
      </rPr>
      <t>：</t>
    </r>
  </si>
  <si>
    <r>
      <rPr>
        <sz val="26"/>
        <rFont val="Times New Roman"/>
        <charset val="134"/>
      </rPr>
      <t>2025</t>
    </r>
    <r>
      <rPr>
        <sz val="26"/>
        <rFont val="方正小标宋简体"/>
        <charset val="134"/>
      </rPr>
      <t>年巩固拓展脱贫攻坚成果和乡村振兴项目库项目表</t>
    </r>
  </si>
  <si>
    <t>序号</t>
  </si>
  <si>
    <t>项目名称</t>
  </si>
  <si>
    <t>建设性质（新建或续建）</t>
  </si>
  <si>
    <t>建设起止年限</t>
  </si>
  <si>
    <t>建设地点（以乡镇为单位细化到村）</t>
  </si>
  <si>
    <t>建设内容与规模</t>
  </si>
  <si>
    <r>
      <rPr>
        <b/>
        <sz val="10"/>
        <rFont val="宋体"/>
        <charset val="134"/>
      </rPr>
      <t>投资</t>
    </r>
    <r>
      <rPr>
        <b/>
        <sz val="10"/>
        <rFont val="Times New Roman"/>
        <charset val="134"/>
      </rPr>
      <t xml:space="preserve">
</t>
    </r>
    <r>
      <rPr>
        <b/>
        <sz val="10"/>
        <rFont val="宋体"/>
        <charset val="134"/>
      </rPr>
      <t>估算</t>
    </r>
    <r>
      <rPr>
        <b/>
        <sz val="10"/>
        <rFont val="Times New Roman"/>
        <charset val="134"/>
      </rPr>
      <t xml:space="preserve">
</t>
    </r>
    <r>
      <rPr>
        <b/>
        <sz val="10"/>
        <rFont val="宋体"/>
        <charset val="134"/>
      </rPr>
      <t>（万元）</t>
    </r>
  </si>
  <si>
    <r>
      <rPr>
        <b/>
        <sz val="10"/>
        <rFont val="宋体"/>
        <charset val="134"/>
      </rPr>
      <t>筹资方式</t>
    </r>
    <r>
      <rPr>
        <b/>
        <sz val="10"/>
        <rFont val="Times New Roman"/>
        <charset val="134"/>
      </rPr>
      <t xml:space="preserve">
</t>
    </r>
    <r>
      <rPr>
        <b/>
        <sz val="10"/>
        <rFont val="宋体"/>
        <charset val="134"/>
      </rPr>
      <t>（资金来源）</t>
    </r>
  </si>
  <si>
    <t>绩效目标</t>
  </si>
  <si>
    <r>
      <rPr>
        <b/>
        <sz val="10"/>
        <rFont val="宋体"/>
        <charset val="134"/>
      </rPr>
      <t>项目</t>
    </r>
    <r>
      <rPr>
        <b/>
        <sz val="10"/>
        <rFont val="Times New Roman"/>
        <charset val="134"/>
      </rPr>
      <t xml:space="preserve">
</t>
    </r>
    <r>
      <rPr>
        <b/>
        <sz val="10"/>
        <rFont val="宋体"/>
        <charset val="134"/>
      </rPr>
      <t>主管</t>
    </r>
    <r>
      <rPr>
        <b/>
        <sz val="10"/>
        <rFont val="Times New Roman"/>
        <charset val="134"/>
      </rPr>
      <t xml:space="preserve">
</t>
    </r>
    <r>
      <rPr>
        <b/>
        <sz val="10"/>
        <rFont val="宋体"/>
        <charset val="134"/>
      </rPr>
      <t>单位</t>
    </r>
  </si>
  <si>
    <r>
      <rPr>
        <b/>
        <sz val="10"/>
        <rFont val="宋体"/>
        <charset val="134"/>
      </rPr>
      <t>项目</t>
    </r>
    <r>
      <rPr>
        <b/>
        <sz val="10"/>
        <rFont val="Times New Roman"/>
        <charset val="134"/>
      </rPr>
      <t xml:space="preserve">
</t>
    </r>
    <r>
      <rPr>
        <b/>
        <sz val="10"/>
        <rFont val="宋体"/>
        <charset val="134"/>
      </rPr>
      <t>实施</t>
    </r>
    <r>
      <rPr>
        <b/>
        <sz val="10"/>
        <rFont val="Times New Roman"/>
        <charset val="134"/>
      </rPr>
      <t xml:space="preserve">
</t>
    </r>
    <r>
      <rPr>
        <b/>
        <sz val="10"/>
        <rFont val="宋体"/>
        <charset val="134"/>
      </rPr>
      <t>单位</t>
    </r>
  </si>
  <si>
    <r>
      <rPr>
        <b/>
        <sz val="10"/>
        <rFont val="宋体"/>
        <charset val="134"/>
      </rPr>
      <t>入库</t>
    </r>
    <r>
      <rPr>
        <b/>
        <sz val="10"/>
        <rFont val="Times New Roman"/>
        <charset val="134"/>
      </rPr>
      <t xml:space="preserve">
</t>
    </r>
    <r>
      <rPr>
        <b/>
        <sz val="10"/>
        <rFont val="宋体"/>
        <charset val="134"/>
      </rPr>
      <t>时间</t>
    </r>
  </si>
  <si>
    <t>备注</t>
  </si>
  <si>
    <t>项目效益情况</t>
  </si>
  <si>
    <r>
      <rPr>
        <b/>
        <sz val="10"/>
        <rFont val="宋体"/>
        <charset val="134"/>
      </rPr>
      <t>利益联结机制</t>
    </r>
    <r>
      <rPr>
        <b/>
        <sz val="10"/>
        <rFont val="Times New Roman"/>
        <charset val="134"/>
      </rPr>
      <t xml:space="preserve">
</t>
    </r>
    <r>
      <rPr>
        <b/>
        <sz val="10"/>
        <rFont val="宋体"/>
        <charset val="134"/>
      </rPr>
      <t>（联农带农机制）</t>
    </r>
  </si>
  <si>
    <r>
      <rPr>
        <b/>
        <sz val="10"/>
        <rFont val="宋体"/>
        <charset val="134"/>
      </rPr>
      <t>受益</t>
    </r>
    <r>
      <rPr>
        <b/>
        <sz val="10"/>
        <rFont val="Times New Roman"/>
        <charset val="134"/>
      </rPr>
      <t xml:space="preserve">
</t>
    </r>
    <r>
      <rPr>
        <b/>
        <sz val="10"/>
        <rFont val="宋体"/>
        <charset val="134"/>
      </rPr>
      <t>村数</t>
    </r>
    <r>
      <rPr>
        <b/>
        <sz val="10"/>
        <rFont val="Times New Roman"/>
        <charset val="134"/>
      </rPr>
      <t xml:space="preserve">
</t>
    </r>
    <r>
      <rPr>
        <b/>
        <sz val="10"/>
        <rFont val="宋体"/>
        <charset val="134"/>
      </rPr>
      <t>（个）</t>
    </r>
  </si>
  <si>
    <r>
      <rPr>
        <b/>
        <sz val="10"/>
        <rFont val="宋体"/>
        <charset val="134"/>
      </rPr>
      <t>受益户数</t>
    </r>
    <r>
      <rPr>
        <b/>
        <sz val="10"/>
        <rFont val="Times New Roman"/>
        <charset val="134"/>
      </rPr>
      <t xml:space="preserve">
</t>
    </r>
    <r>
      <rPr>
        <b/>
        <sz val="10"/>
        <rFont val="宋体"/>
        <charset val="134"/>
      </rPr>
      <t>（万户）</t>
    </r>
  </si>
  <si>
    <r>
      <rPr>
        <b/>
        <sz val="10"/>
        <rFont val="宋体"/>
        <charset val="134"/>
      </rPr>
      <t>受益人数</t>
    </r>
    <r>
      <rPr>
        <b/>
        <sz val="10"/>
        <rFont val="Times New Roman"/>
        <charset val="134"/>
      </rPr>
      <t xml:space="preserve">
</t>
    </r>
    <r>
      <rPr>
        <b/>
        <sz val="10"/>
        <rFont val="宋体"/>
        <charset val="134"/>
      </rPr>
      <t>（万人）</t>
    </r>
  </si>
  <si>
    <t>脱贫村</t>
  </si>
  <si>
    <r>
      <rPr>
        <b/>
        <sz val="10"/>
        <rFont val="宋体"/>
        <charset val="134"/>
      </rPr>
      <t>其</t>
    </r>
    <r>
      <rPr>
        <b/>
        <sz val="10"/>
        <rFont val="Times New Roman"/>
        <charset val="134"/>
      </rPr>
      <t xml:space="preserve">
</t>
    </r>
    <r>
      <rPr>
        <b/>
        <sz val="10"/>
        <rFont val="宋体"/>
        <charset val="134"/>
      </rPr>
      <t>他</t>
    </r>
    <r>
      <rPr>
        <b/>
        <sz val="10"/>
        <rFont val="Times New Roman"/>
        <charset val="134"/>
      </rPr>
      <t xml:space="preserve">
</t>
    </r>
    <r>
      <rPr>
        <b/>
        <sz val="10"/>
        <rFont val="宋体"/>
        <charset val="134"/>
      </rPr>
      <t>村</t>
    </r>
  </si>
  <si>
    <t>小计</t>
  </si>
  <si>
    <t>脱贫户（含监测对象）</t>
  </si>
  <si>
    <r>
      <rPr>
        <b/>
        <sz val="10"/>
        <rFont val="宋体"/>
        <charset val="134"/>
      </rPr>
      <t>其他</t>
    </r>
    <r>
      <rPr>
        <b/>
        <sz val="10"/>
        <rFont val="Times New Roman"/>
        <charset val="134"/>
      </rPr>
      <t xml:space="preserve">
</t>
    </r>
    <r>
      <rPr>
        <b/>
        <sz val="10"/>
        <rFont val="宋体"/>
        <charset val="134"/>
      </rPr>
      <t>农户</t>
    </r>
  </si>
  <si>
    <t>脱贫人口数（含监测对象）</t>
  </si>
  <si>
    <r>
      <rPr>
        <b/>
        <sz val="10"/>
        <rFont val="宋体"/>
        <charset val="134"/>
      </rPr>
      <t>其他</t>
    </r>
    <r>
      <rPr>
        <b/>
        <sz val="10"/>
        <rFont val="Times New Roman"/>
        <charset val="134"/>
      </rPr>
      <t xml:space="preserve">
</t>
    </r>
    <r>
      <rPr>
        <b/>
        <sz val="10"/>
        <rFont val="宋体"/>
        <charset val="134"/>
      </rPr>
      <t>人口数</t>
    </r>
  </si>
  <si>
    <t>合计</t>
  </si>
  <si>
    <t>一</t>
  </si>
  <si>
    <t>产业项目</t>
  </si>
  <si>
    <t>（一）产业发展项目</t>
  </si>
  <si>
    <t>1</t>
  </si>
  <si>
    <t>庭院经济发展项目</t>
  </si>
  <si>
    <t>新建</t>
  </si>
  <si>
    <t>2025.01-2025.12</t>
  </si>
  <si>
    <r>
      <rPr>
        <sz val="9"/>
        <rFont val="宋体"/>
        <charset val="134"/>
      </rPr>
      <t>全县</t>
    </r>
    <r>
      <rPr>
        <sz val="9"/>
        <rFont val="Times New Roman"/>
        <charset val="134"/>
      </rPr>
      <t>15</t>
    </r>
    <r>
      <rPr>
        <sz val="9"/>
        <rFont val="宋体"/>
        <charset val="134"/>
      </rPr>
      <t>个乡镇</t>
    </r>
  </si>
  <si>
    <r>
      <rPr>
        <sz val="9"/>
        <rFont val="宋体"/>
        <charset val="134"/>
      </rPr>
      <t>扶持</t>
    </r>
    <r>
      <rPr>
        <sz val="9"/>
        <rFont val="Times New Roman"/>
        <charset val="134"/>
      </rPr>
      <t>3000</t>
    </r>
    <r>
      <rPr>
        <sz val="9"/>
        <rFont val="宋体"/>
        <charset val="134"/>
      </rPr>
      <t>户农户发展连翘、蒲公英等中药材；发展小菜园、小果园；养鸡、养蜂、养兔等庭院经济项目，每户补助</t>
    </r>
    <r>
      <rPr>
        <sz val="9"/>
        <rFont val="Times New Roman"/>
        <charset val="134"/>
      </rPr>
      <t>1000</t>
    </r>
    <r>
      <rPr>
        <sz val="9"/>
        <rFont val="宋体"/>
        <charset val="134"/>
      </rPr>
      <t>元。</t>
    </r>
  </si>
  <si>
    <t>衔接推进乡村振兴补助资金</t>
  </si>
  <si>
    <t>通过扶持产业发展，进一步巩固脱贫成效，助推农户持续增收。</t>
  </si>
  <si>
    <t>扶持产业发展，巩固脱贫成效，助推农户持续增产增收。</t>
  </si>
  <si>
    <t>县农业农村局</t>
  </si>
  <si>
    <t>相关乡镇</t>
  </si>
  <si>
    <t xml:space="preserve">2 </t>
  </si>
  <si>
    <r>
      <rPr>
        <b/>
        <sz val="9"/>
        <rFont val="宋体"/>
        <charset val="134"/>
      </rPr>
      <t>脱贫户及</t>
    </r>
    <r>
      <rPr>
        <b/>
        <sz val="9"/>
        <rFont val="Times New Roman"/>
        <charset val="134"/>
      </rPr>
      <t>“</t>
    </r>
    <r>
      <rPr>
        <b/>
        <sz val="9"/>
        <rFont val="宋体"/>
        <charset val="134"/>
      </rPr>
      <t>三类户</t>
    </r>
    <r>
      <rPr>
        <b/>
        <sz val="9"/>
        <rFont val="Times New Roman"/>
        <charset val="134"/>
      </rPr>
      <t>”</t>
    </r>
    <r>
      <rPr>
        <b/>
        <sz val="9"/>
        <rFont val="宋体"/>
        <charset val="134"/>
      </rPr>
      <t>产业奖补项目</t>
    </r>
  </si>
  <si>
    <r>
      <rPr>
        <sz val="9"/>
        <rFont val="宋体"/>
        <charset val="134"/>
      </rPr>
      <t>按照</t>
    </r>
    <r>
      <rPr>
        <sz val="9"/>
        <rFont val="Times New Roman"/>
        <charset val="134"/>
      </rPr>
      <t>2025</t>
    </r>
    <r>
      <rPr>
        <sz val="9"/>
        <rFont val="宋体"/>
        <charset val="134"/>
      </rPr>
      <t>年《庆城县易致贫返贫户</t>
    </r>
    <r>
      <rPr>
        <sz val="9"/>
        <rFont val="Times New Roman"/>
        <charset val="134"/>
      </rPr>
      <t>“</t>
    </r>
    <r>
      <rPr>
        <sz val="9"/>
        <rFont val="宋体"/>
        <charset val="134"/>
      </rPr>
      <t>一户一策</t>
    </r>
    <r>
      <rPr>
        <sz val="9"/>
        <rFont val="Times New Roman"/>
        <charset val="134"/>
      </rPr>
      <t>”</t>
    </r>
    <r>
      <rPr>
        <sz val="9"/>
        <rFont val="宋体"/>
        <charset val="134"/>
      </rPr>
      <t>扶持项目菜单》奖补政策，对脱贫户、</t>
    </r>
    <r>
      <rPr>
        <sz val="9"/>
        <rFont val="Times New Roman"/>
        <charset val="134"/>
      </rPr>
      <t>“</t>
    </r>
    <r>
      <rPr>
        <sz val="9"/>
        <rFont val="宋体"/>
        <charset val="134"/>
      </rPr>
      <t>三类户</t>
    </r>
    <r>
      <rPr>
        <sz val="9"/>
        <rFont val="Times New Roman"/>
        <charset val="134"/>
      </rPr>
      <t>”</t>
    </r>
    <r>
      <rPr>
        <sz val="9"/>
        <rFont val="宋体"/>
        <charset val="134"/>
      </rPr>
      <t>种养殖产业进行奖补。</t>
    </r>
  </si>
  <si>
    <r>
      <rPr>
        <sz val="9"/>
        <rFont val="宋体"/>
        <charset val="134"/>
      </rPr>
      <t>通过扶持已脱贫户、</t>
    </r>
    <r>
      <rPr>
        <sz val="9"/>
        <rFont val="Times New Roman"/>
        <charset val="134"/>
      </rPr>
      <t>“</t>
    </r>
    <r>
      <rPr>
        <sz val="9"/>
        <rFont val="宋体"/>
        <charset val="134"/>
      </rPr>
      <t>三类户产业发展，进一步巩固脱贫成效，助推农户持续增收。</t>
    </r>
  </si>
  <si>
    <t>带动群众发展产业的积极性，增加农户收入。</t>
  </si>
  <si>
    <t>3</t>
  </si>
  <si>
    <t>中药材项目</t>
  </si>
  <si>
    <t>(1)</t>
  </si>
  <si>
    <t>中药材种植项目</t>
  </si>
  <si>
    <r>
      <rPr>
        <sz val="9"/>
        <rFont val="宋体"/>
        <charset val="134"/>
      </rPr>
      <t>依托西建集团带动全县重点发展以连翘、蒲公英、柴胡、黄芪、板蓝根为主的优势道地中药材种植</t>
    </r>
    <r>
      <rPr>
        <sz val="9"/>
        <rFont val="Times New Roman"/>
        <charset val="134"/>
      </rPr>
      <t>10</t>
    </r>
    <r>
      <rPr>
        <sz val="9"/>
        <rFont val="宋体"/>
        <charset val="134"/>
      </rPr>
      <t>万亩。</t>
    </r>
  </si>
  <si>
    <t>衔接推进乡村振兴补助资金、东西部协作资金</t>
  </si>
  <si>
    <t>增加群众收入，提高产业发展积极性。</t>
  </si>
  <si>
    <t>带动群众务工就业，并利用农户闲置土地发展中药材，增加农户收入。</t>
  </si>
  <si>
    <t>(2)</t>
  </si>
  <si>
    <t>道地药材繁育及经济效益对比试验项目</t>
  </si>
  <si>
    <t>马岭镇宗顾村</t>
  </si>
  <si>
    <r>
      <rPr>
        <sz val="9"/>
        <rFont val="宋体"/>
        <charset val="134"/>
      </rPr>
      <t>在马岭镇宗顾村创建</t>
    </r>
    <r>
      <rPr>
        <sz val="9"/>
        <rFont val="Times New Roman"/>
        <charset val="134"/>
      </rPr>
      <t>70</t>
    </r>
    <r>
      <rPr>
        <sz val="9"/>
        <rFont val="宋体"/>
        <charset val="134"/>
      </rPr>
      <t>亩道地中药材繁育示范基地，开展经济效益对比分析。</t>
    </r>
  </si>
  <si>
    <t>为庆城县中药材产业后续发展提供可靠品种，增加中药材发展后劲。</t>
  </si>
  <si>
    <t>马岭镇</t>
  </si>
  <si>
    <t>(3)</t>
  </si>
  <si>
    <t>艾叶种植试验示范基地建设项目</t>
  </si>
  <si>
    <t>2025.1-2025.12</t>
  </si>
  <si>
    <t>南庄乡六寸塬村</t>
  </si>
  <si>
    <r>
      <rPr>
        <sz val="9"/>
        <color theme="1"/>
        <rFont val="宋体"/>
        <charset val="134"/>
      </rPr>
      <t>在南庄乡六寸塬村，流转土地</t>
    </r>
    <r>
      <rPr>
        <sz val="9"/>
        <color theme="1"/>
        <rFont val="Times New Roman"/>
        <charset val="134"/>
      </rPr>
      <t>30</t>
    </r>
    <r>
      <rPr>
        <sz val="9"/>
        <color theme="1"/>
        <rFont val="宋体"/>
        <charset val="134"/>
      </rPr>
      <t>亩，进行土地平整、配套灌溉设施、铺设田间道路，建成艾叶种植试验示范基地一处；购置艾叶初加工设施；引进优质艾叶种苗，实施科学种植；组织农民技术培训，推广艾叶种植技术。</t>
    </r>
  </si>
  <si>
    <t>项目通过培育优良艾叶种苗，研究种植、初加工技术，组织农民技术培训等，为全县艾叶推广种植提供优良种苗和技术支持，为艾叶营销提供市场指导，推动艾叶产业可持续发展。</t>
  </si>
  <si>
    <t>通过土地流转、劳务用工、入股分工等形式，实现联农带农，增加农民收入。</t>
  </si>
  <si>
    <t>县卫健局</t>
  </si>
  <si>
    <t>县中医药产业发展服务中心</t>
  </si>
  <si>
    <t>(4)</t>
  </si>
  <si>
    <t>天知百草（庆城）中药生物技术研发与生产建设项目</t>
  </si>
  <si>
    <r>
      <rPr>
        <sz val="9"/>
        <rFont val="宋体"/>
        <charset val="134"/>
      </rPr>
      <t>玄马镇</t>
    </r>
    <r>
      <rPr>
        <sz val="9"/>
        <rFont val="Times New Roman"/>
        <charset val="134"/>
      </rPr>
      <t xml:space="preserve">
</t>
    </r>
    <r>
      <rPr>
        <sz val="9"/>
        <rFont val="宋体"/>
        <charset val="134"/>
      </rPr>
      <t>贾桥村</t>
    </r>
    <r>
      <rPr>
        <sz val="9"/>
        <rFont val="Times New Roman"/>
        <charset val="134"/>
      </rPr>
      <t xml:space="preserve">
</t>
    </r>
    <r>
      <rPr>
        <sz val="9"/>
        <rFont val="宋体"/>
        <charset val="134"/>
      </rPr>
      <t>桑梨塬村</t>
    </r>
  </si>
  <si>
    <r>
      <rPr>
        <sz val="9"/>
        <rFont val="宋体"/>
        <charset val="134"/>
      </rPr>
      <t>甘肃天知百草生物科技有限公司，投资</t>
    </r>
    <r>
      <rPr>
        <sz val="9"/>
        <rFont val="Times New Roman"/>
        <charset val="134"/>
      </rPr>
      <t>1.5</t>
    </r>
    <r>
      <rPr>
        <sz val="9"/>
        <rFont val="宋体"/>
        <charset val="134"/>
      </rPr>
      <t>亿元（企业自筹），利用长庆油田贾桥筑路工程处原劳司闲置资产（总占地面积</t>
    </r>
    <r>
      <rPr>
        <sz val="9"/>
        <rFont val="Times New Roman"/>
        <charset val="134"/>
      </rPr>
      <t>14</t>
    </r>
    <r>
      <rPr>
        <sz val="9"/>
        <rFont val="宋体"/>
        <charset val="134"/>
      </rPr>
      <t>亩），新建一处集中草药种苗繁育、种植、加工、销售、科研等于一体的中草药产业园。在玄马镇桑梨塬村流转</t>
    </r>
    <r>
      <rPr>
        <sz val="9"/>
        <rFont val="Times New Roman"/>
        <charset val="134"/>
      </rPr>
      <t>600</t>
    </r>
    <r>
      <rPr>
        <sz val="9"/>
        <rFont val="宋体"/>
        <charset val="134"/>
      </rPr>
      <t>余亩山地开展连翘示范种植，并带动桑梨塬村群众就近务工。</t>
    </r>
  </si>
  <si>
    <t>通过种苗繁育、种植、加工、销售、科研等产业链条的完善，进一步促进中药材产业快速发展，经济效益大幅提高、产品附加值和市场竞争力显著提升，群众收入持续增加。</t>
  </si>
  <si>
    <t>采取以工代赈的方式，带动周围群众就业务工，并带动农户发展产业、增加群众收入。</t>
  </si>
  <si>
    <t>玄马镇</t>
  </si>
  <si>
    <t>4</t>
  </si>
  <si>
    <t>苹果产业发展补助项目</t>
  </si>
  <si>
    <r>
      <rPr>
        <sz val="9"/>
        <rFont val="宋体"/>
        <charset val="134"/>
      </rPr>
      <t>（</t>
    </r>
    <r>
      <rPr>
        <sz val="9"/>
        <rFont val="Times New Roman"/>
        <charset val="134"/>
      </rPr>
      <t>1</t>
    </r>
    <r>
      <rPr>
        <sz val="9"/>
        <rFont val="宋体"/>
        <charset val="134"/>
      </rPr>
      <t>）</t>
    </r>
  </si>
  <si>
    <t>庆城县苹果基地建设项目</t>
  </si>
  <si>
    <t>白马铺镇、蔡家庙乡、赤城镇、桐川镇、南庄乡、玄马镇、驿马镇、高楼镇、卅铺镇、庆城镇</t>
  </si>
  <si>
    <r>
      <rPr>
        <sz val="9"/>
        <rFont val="宋体"/>
        <charset val="134"/>
      </rPr>
      <t>在白马、蔡家庙、赤城、桐川、南庄、玄马、驿马、高楼、卅铺、庆城等乡镇更新栽植苹果</t>
    </r>
    <r>
      <rPr>
        <sz val="9"/>
        <rFont val="Times New Roman"/>
        <charset val="134"/>
      </rPr>
      <t>2200</t>
    </r>
    <r>
      <rPr>
        <sz val="9"/>
        <rFont val="宋体"/>
        <charset val="134"/>
      </rPr>
      <t>亩。每亩补助</t>
    </r>
    <r>
      <rPr>
        <sz val="9"/>
        <rFont val="Times New Roman"/>
        <charset val="134"/>
      </rPr>
      <t>1200</t>
    </r>
    <r>
      <rPr>
        <sz val="9"/>
        <rFont val="宋体"/>
        <charset val="134"/>
      </rPr>
      <t>元，主要用于苗木费、地膜费、竹竿费。在白马铺镇王畔村、顾旗村插空栽植苹果新品种青砧瑞阳、瑞雪</t>
    </r>
    <r>
      <rPr>
        <sz val="9"/>
        <rFont val="Times New Roman"/>
        <charset val="134"/>
      </rPr>
      <t>100</t>
    </r>
    <r>
      <rPr>
        <sz val="9"/>
        <rFont val="宋体"/>
        <charset val="134"/>
      </rPr>
      <t>亩，示范推广标准化管理技术。</t>
    </r>
  </si>
  <si>
    <t>促进苹果产业高质量发展，提升农户果园管理水平，达到早果丰产、增加果农收入的目的。</t>
  </si>
  <si>
    <t>带动周边农户提升农业种植技术，达到技术帮扶效果。</t>
  </si>
  <si>
    <t>县果业中心、相关乡镇</t>
  </si>
  <si>
    <r>
      <rPr>
        <sz val="9"/>
        <rFont val="宋体"/>
        <charset val="134"/>
      </rPr>
      <t>（</t>
    </r>
    <r>
      <rPr>
        <sz val="9"/>
        <rFont val="Times New Roman"/>
        <charset val="134"/>
      </rPr>
      <t>2</t>
    </r>
    <r>
      <rPr>
        <sz val="9"/>
        <rFont val="宋体"/>
        <charset val="134"/>
      </rPr>
      <t>）</t>
    </r>
  </si>
  <si>
    <r>
      <rPr>
        <sz val="9"/>
        <rFont val="Times New Roman"/>
        <charset val="134"/>
      </rPr>
      <t xml:space="preserve"> </t>
    </r>
    <r>
      <rPr>
        <sz val="9"/>
        <rFont val="宋体"/>
        <charset val="134"/>
      </rPr>
      <t>庆城县苹果郁闭低效果园间伐改造项目</t>
    </r>
  </si>
  <si>
    <t>赤城镇、白马铺镇、驿马镇、高楼镇、桐川镇、南庄乡</t>
  </si>
  <si>
    <r>
      <rPr>
        <sz val="9"/>
        <rFont val="宋体"/>
        <charset val="134"/>
      </rPr>
      <t>计划在赤城、白马、驿马、高楼、桐川、南庄等乡镇采取</t>
    </r>
    <r>
      <rPr>
        <sz val="9"/>
        <rFont val="Times New Roman"/>
        <charset val="134"/>
      </rPr>
      <t>“</t>
    </r>
    <r>
      <rPr>
        <sz val="9"/>
        <rFont val="宋体"/>
        <charset val="134"/>
      </rPr>
      <t>隔行去行</t>
    </r>
    <r>
      <rPr>
        <sz val="9"/>
        <rFont val="Times New Roman"/>
        <charset val="134"/>
      </rPr>
      <t>”</t>
    </r>
    <r>
      <rPr>
        <sz val="9"/>
        <rFont val="宋体"/>
        <charset val="134"/>
      </rPr>
      <t>或</t>
    </r>
    <r>
      <rPr>
        <sz val="9"/>
        <rFont val="Times New Roman"/>
        <charset val="134"/>
      </rPr>
      <t>“</t>
    </r>
    <r>
      <rPr>
        <sz val="9"/>
        <rFont val="宋体"/>
        <charset val="134"/>
      </rPr>
      <t>隔株去株</t>
    </r>
    <r>
      <rPr>
        <sz val="9"/>
        <rFont val="Times New Roman"/>
        <charset val="134"/>
      </rPr>
      <t>”</t>
    </r>
    <r>
      <rPr>
        <sz val="9"/>
        <rFont val="宋体"/>
        <charset val="134"/>
      </rPr>
      <t>的方法，完成间伐改造提质增效</t>
    </r>
    <r>
      <rPr>
        <sz val="9"/>
        <rFont val="Times New Roman"/>
        <charset val="134"/>
      </rPr>
      <t>2000</t>
    </r>
    <r>
      <rPr>
        <sz val="9"/>
        <rFont val="宋体"/>
        <charset val="134"/>
      </rPr>
      <t>亩，每亩补助</t>
    </r>
    <r>
      <rPr>
        <sz val="9"/>
        <rFont val="Times New Roman"/>
        <charset val="134"/>
      </rPr>
      <t>400</t>
    </r>
    <r>
      <rPr>
        <sz val="9"/>
        <rFont val="宋体"/>
        <charset val="134"/>
      </rPr>
      <t>元。</t>
    </r>
  </si>
  <si>
    <r>
      <rPr>
        <sz val="9"/>
        <rFont val="Times New Roman"/>
        <charset val="134"/>
      </rPr>
      <t xml:space="preserve">  </t>
    </r>
    <r>
      <rPr>
        <sz val="9"/>
        <rFont val="宋体"/>
        <charset val="134"/>
      </rPr>
      <t>提升农户果园管理水平，达到早果丰产、增加果农收入的目的。</t>
    </r>
  </si>
  <si>
    <r>
      <rPr>
        <sz val="9"/>
        <rFont val="宋体"/>
        <charset val="134"/>
      </rPr>
      <t>（</t>
    </r>
    <r>
      <rPr>
        <sz val="9"/>
        <rFont val="Times New Roman"/>
        <charset val="134"/>
      </rPr>
      <t>3</t>
    </r>
    <r>
      <rPr>
        <sz val="9"/>
        <rFont val="宋体"/>
        <charset val="134"/>
      </rPr>
      <t>）</t>
    </r>
  </si>
  <si>
    <t>庆城县苹果高接换优项目</t>
  </si>
  <si>
    <t>赤城镇、白马铺镇、驿马镇、高楼镇、桐川镇、南庄乡、玄马镇、蔡家庙乡</t>
  </si>
  <si>
    <r>
      <rPr>
        <sz val="9"/>
        <rFont val="宋体"/>
        <charset val="134"/>
      </rPr>
      <t>计划在赤城、白马、驿马、高楼、桐川、南庄等乡镇改良嫁接以瑞雪为主的新优品种</t>
    </r>
    <r>
      <rPr>
        <sz val="9"/>
        <rFont val="Times New Roman"/>
        <charset val="134"/>
      </rPr>
      <t>1000</t>
    </r>
    <r>
      <rPr>
        <sz val="9"/>
        <rFont val="宋体"/>
        <charset val="134"/>
      </rPr>
      <t>亩，每亩补助</t>
    </r>
    <r>
      <rPr>
        <sz val="9"/>
        <rFont val="Times New Roman"/>
        <charset val="134"/>
      </rPr>
      <t>600</t>
    </r>
    <r>
      <rPr>
        <sz val="9"/>
        <rFont val="宋体"/>
        <charset val="134"/>
      </rPr>
      <t>元。</t>
    </r>
  </si>
  <si>
    <t>高接换优技术的易操作，收益快。对腐烂较轻的老果园，大力推广瑞阳、瑞雪、瑞香红等新优品种进行高接换优提升果园效益。</t>
  </si>
  <si>
    <t>带动周边果农改良新优品种，提高经济效益。</t>
  </si>
  <si>
    <r>
      <rPr>
        <sz val="9"/>
        <rFont val="宋体"/>
        <charset val="134"/>
      </rPr>
      <t>（</t>
    </r>
    <r>
      <rPr>
        <sz val="9"/>
        <rFont val="Times New Roman"/>
        <charset val="134"/>
      </rPr>
      <t>4</t>
    </r>
    <r>
      <rPr>
        <sz val="9"/>
        <rFont val="宋体"/>
        <charset val="134"/>
      </rPr>
      <t>）</t>
    </r>
  </si>
  <si>
    <t>庆城县社会化服务体系扶持项目</t>
  </si>
  <si>
    <r>
      <rPr>
        <sz val="9"/>
        <rFont val="宋体"/>
        <charset val="134"/>
      </rPr>
      <t>玄马镇、庆城镇、太白梁乡</t>
    </r>
    <r>
      <rPr>
        <sz val="9"/>
        <rFont val="Times New Roman"/>
        <charset val="134"/>
      </rPr>
      <t xml:space="preserve">
</t>
    </r>
    <r>
      <rPr>
        <sz val="9"/>
        <rFont val="宋体"/>
        <charset val="134"/>
      </rPr>
      <t>、卅铺镇、驿马镇</t>
    </r>
  </si>
  <si>
    <r>
      <rPr>
        <sz val="9"/>
        <rFont val="宋体"/>
        <charset val="134"/>
      </rPr>
      <t>年终对</t>
    </r>
    <r>
      <rPr>
        <sz val="9"/>
        <rFont val="Times New Roman"/>
        <charset val="134"/>
      </rPr>
      <t>12</t>
    </r>
    <r>
      <rPr>
        <sz val="9"/>
        <rFont val="宋体"/>
        <charset val="134"/>
      </rPr>
      <t>个专业服务队进行考核评比，对排名前</t>
    </r>
    <r>
      <rPr>
        <sz val="9"/>
        <rFont val="Times New Roman"/>
        <charset val="134"/>
      </rPr>
      <t>6</t>
    </r>
    <r>
      <rPr>
        <sz val="9"/>
        <rFont val="宋体"/>
        <charset val="134"/>
      </rPr>
      <t>名的专业服务队一次性奖补资金</t>
    </r>
    <r>
      <rPr>
        <sz val="9"/>
        <rFont val="Times New Roman"/>
        <charset val="134"/>
      </rPr>
      <t>20</t>
    </r>
    <r>
      <rPr>
        <sz val="9"/>
        <rFont val="宋体"/>
        <charset val="134"/>
      </rPr>
      <t>万元进行扶持。</t>
    </r>
  </si>
  <si>
    <t>提高专业服务队服务水平与技能，增加果农收入。</t>
  </si>
  <si>
    <t>提升脱贫不稳定户和边缘户果园管理水平。</t>
  </si>
  <si>
    <r>
      <rPr>
        <sz val="9"/>
        <rFont val="宋体"/>
        <charset val="134"/>
      </rPr>
      <t>（</t>
    </r>
    <r>
      <rPr>
        <sz val="9"/>
        <rFont val="Times New Roman"/>
        <charset val="134"/>
      </rPr>
      <t>5</t>
    </r>
    <r>
      <rPr>
        <sz val="9"/>
        <rFont val="宋体"/>
        <charset val="134"/>
      </rPr>
      <t>）</t>
    </r>
  </si>
  <si>
    <t>庆城县果农技术培训项目</t>
  </si>
  <si>
    <t>全县15个乡镇</t>
  </si>
  <si>
    <r>
      <rPr>
        <sz val="9"/>
        <rFont val="宋体"/>
        <charset val="134"/>
      </rPr>
      <t>果业技术人员普通培训</t>
    </r>
    <r>
      <rPr>
        <sz val="9"/>
        <rFont val="Times New Roman"/>
        <charset val="134"/>
      </rPr>
      <t>3000</t>
    </r>
    <r>
      <rPr>
        <sz val="9"/>
        <rFont val="宋体"/>
        <charset val="134"/>
      </rPr>
      <t>人，每人需</t>
    </r>
    <r>
      <rPr>
        <sz val="9"/>
        <rFont val="Times New Roman"/>
        <charset val="134"/>
      </rPr>
      <t>100</t>
    </r>
    <r>
      <rPr>
        <sz val="9"/>
        <rFont val="宋体"/>
        <charset val="134"/>
      </rPr>
      <t>元，果农大户、合作社、家庭农场、果业技术服务队成员、乡镇果业干部培训</t>
    </r>
    <r>
      <rPr>
        <sz val="9"/>
        <rFont val="Times New Roman"/>
        <charset val="134"/>
      </rPr>
      <t>200</t>
    </r>
    <r>
      <rPr>
        <sz val="9"/>
        <rFont val="宋体"/>
        <charset val="134"/>
      </rPr>
      <t>人，每人</t>
    </r>
    <r>
      <rPr>
        <sz val="9"/>
        <rFont val="Times New Roman"/>
        <charset val="134"/>
      </rPr>
      <t>750</t>
    </r>
    <r>
      <rPr>
        <sz val="9"/>
        <rFont val="宋体"/>
        <charset val="134"/>
      </rPr>
      <t>元。</t>
    </r>
  </si>
  <si>
    <t>通过培训提高技术人员专业技能，提升果园管理水平，达到增加果农收入的目的。</t>
  </si>
  <si>
    <t>提升果园管理水平</t>
  </si>
  <si>
    <r>
      <rPr>
        <sz val="9"/>
        <rFont val="宋体"/>
        <charset val="134"/>
      </rPr>
      <t>（</t>
    </r>
    <r>
      <rPr>
        <sz val="9"/>
        <rFont val="Times New Roman"/>
        <charset val="134"/>
      </rPr>
      <t>6</t>
    </r>
    <r>
      <rPr>
        <sz val="9"/>
        <rFont val="宋体"/>
        <charset val="134"/>
      </rPr>
      <t>）</t>
    </r>
  </si>
  <si>
    <t>庆城县苹果新品种科技示范基地建设项目</t>
  </si>
  <si>
    <r>
      <rPr>
        <sz val="9"/>
        <rFont val="宋体"/>
        <charset val="134"/>
      </rPr>
      <t>新建</t>
    </r>
  </si>
  <si>
    <r>
      <rPr>
        <sz val="9"/>
        <rFont val="宋体"/>
        <charset val="134"/>
      </rPr>
      <t>白马铺镇王畔村、顾旗村</t>
    </r>
  </si>
  <si>
    <r>
      <rPr>
        <sz val="9"/>
        <rFont val="宋体"/>
        <charset val="134"/>
      </rPr>
      <t>在白马铺镇王畔村、顾旗村插空栽植苹果新品种青砧瑞阳、瑞雪</t>
    </r>
    <r>
      <rPr>
        <sz val="9"/>
        <rFont val="Times New Roman"/>
        <charset val="134"/>
      </rPr>
      <t>100</t>
    </r>
    <r>
      <rPr>
        <sz val="9"/>
        <rFont val="宋体"/>
        <charset val="134"/>
      </rPr>
      <t>亩，示范推广标准化管理技术，同</t>
    </r>
    <r>
      <rPr>
        <sz val="9"/>
        <rFont val="Times New Roman"/>
        <charset val="134"/>
      </rPr>
      <t>2023-2024</t>
    </r>
    <r>
      <rPr>
        <sz val="9"/>
        <rFont val="宋体"/>
        <charset val="134"/>
      </rPr>
      <t>年栽植的青砧瑞雪连片，建成无支架栽培青砧瑞雪农业科技示范基地</t>
    </r>
    <r>
      <rPr>
        <sz val="9"/>
        <rFont val="Times New Roman"/>
        <charset val="134"/>
      </rPr>
      <t>200</t>
    </r>
    <r>
      <rPr>
        <sz val="9"/>
        <rFont val="宋体"/>
        <charset val="134"/>
      </rPr>
      <t>亩。</t>
    </r>
  </si>
  <si>
    <r>
      <rPr>
        <sz val="9"/>
        <rFont val="宋体"/>
        <charset val="134"/>
      </rPr>
      <t>衔接推进乡村振兴补助资金</t>
    </r>
  </si>
  <si>
    <t>带动周边农户提升果园管理水平，达到技术帮扶效果。</t>
  </si>
  <si>
    <r>
      <rPr>
        <sz val="9"/>
        <rFont val="宋体"/>
        <charset val="134"/>
      </rPr>
      <t>县农业农村局</t>
    </r>
  </si>
  <si>
    <t>县苹果试验示范站、白马镇</t>
  </si>
  <si>
    <r>
      <rPr>
        <sz val="9"/>
        <rFont val="宋体"/>
        <charset val="134"/>
      </rPr>
      <t>（</t>
    </r>
    <r>
      <rPr>
        <sz val="9"/>
        <rFont val="Times New Roman"/>
        <charset val="134"/>
      </rPr>
      <t>7</t>
    </r>
    <r>
      <rPr>
        <sz val="9"/>
        <rFont val="宋体"/>
        <charset val="134"/>
      </rPr>
      <t>）</t>
    </r>
  </si>
  <si>
    <t>苹果新品种示范园标准化管理服务项目</t>
  </si>
  <si>
    <t>白马铺镇、驿马镇、高楼镇、赤城镇、桐川镇</t>
  </si>
  <si>
    <r>
      <rPr>
        <sz val="9"/>
        <rFont val="宋体"/>
        <charset val="134"/>
      </rPr>
      <t>计划组织专业技术服务队</t>
    </r>
    <r>
      <rPr>
        <sz val="9"/>
        <rFont val="Times New Roman"/>
        <charset val="134"/>
      </rPr>
      <t>15</t>
    </r>
    <r>
      <rPr>
        <sz val="9"/>
        <rFont val="宋体"/>
        <charset val="134"/>
      </rPr>
      <t>人，在赤城、白马、驿马、高楼、桐川、南庄等乡镇对近年来新栽新品种示范园开展疏花疏果、果实套袋、夏季管理、病虫害防治等方面开展技术推广服务。打造苹果新品种标准化管理</t>
    </r>
    <r>
      <rPr>
        <sz val="9"/>
        <rFont val="Times New Roman"/>
        <charset val="134"/>
      </rPr>
      <t>200</t>
    </r>
    <r>
      <rPr>
        <sz val="9"/>
        <rFont val="宋体"/>
        <charset val="134"/>
      </rPr>
      <t>亩。</t>
    </r>
  </si>
  <si>
    <t>带动周边农户提升专业种植技术水平，达到技术帮扶效果。</t>
  </si>
  <si>
    <t>县苹果试验示范站、相关乡镇</t>
  </si>
  <si>
    <r>
      <rPr>
        <sz val="9"/>
        <rFont val="宋体"/>
        <charset val="134"/>
      </rPr>
      <t>（</t>
    </r>
    <r>
      <rPr>
        <sz val="9"/>
        <rFont val="Times New Roman"/>
        <charset val="134"/>
      </rPr>
      <t>8</t>
    </r>
    <r>
      <rPr>
        <sz val="9"/>
        <rFont val="宋体"/>
        <charset val="134"/>
      </rPr>
      <t>）</t>
    </r>
  </si>
  <si>
    <t>白马铺镇王畔村瑞阳瑞雪新品种苗木繁育基地建设项目</t>
  </si>
  <si>
    <t>续建</t>
  </si>
  <si>
    <t>白马铺王畔村</t>
  </si>
  <si>
    <r>
      <rPr>
        <sz val="9"/>
        <rFont val="宋体"/>
        <charset val="134"/>
      </rPr>
      <t>打造瑞阳瑞雪新品种苗木繁育基地</t>
    </r>
    <r>
      <rPr>
        <sz val="9"/>
        <rFont val="Times New Roman"/>
        <charset val="134"/>
      </rPr>
      <t>1</t>
    </r>
    <r>
      <rPr>
        <sz val="9"/>
        <rFont val="宋体"/>
        <charset val="134"/>
      </rPr>
      <t>处</t>
    </r>
    <r>
      <rPr>
        <sz val="9"/>
        <rFont val="Times New Roman"/>
        <charset val="134"/>
      </rPr>
      <t>100</t>
    </r>
    <r>
      <rPr>
        <sz val="9"/>
        <rFont val="宋体"/>
        <charset val="134"/>
      </rPr>
      <t>亩，重点实施优质苹果树种子播种、放苗、间苗、施肥、浇水、除草等田间管理工作，同时对引进瑞阳、瑞雪、瑞香红</t>
    </r>
    <r>
      <rPr>
        <sz val="9"/>
        <rFont val="Times New Roman"/>
        <charset val="134"/>
      </rPr>
      <t>3</t>
    </r>
    <r>
      <rPr>
        <sz val="9"/>
        <rFont val="宋体"/>
        <charset val="134"/>
      </rPr>
      <t>个新品种采穗圃起垄覆膜、修剪拉枝、肥水管理、病虫害防治等管理措施，每亩补助</t>
    </r>
    <r>
      <rPr>
        <sz val="9"/>
        <rFont val="Times New Roman"/>
        <charset val="134"/>
      </rPr>
      <t>2000</t>
    </r>
    <r>
      <rPr>
        <sz val="9"/>
        <rFont val="宋体"/>
        <charset val="134"/>
      </rPr>
      <t>元。</t>
    </r>
  </si>
  <si>
    <t>东西部协作资金</t>
  </si>
  <si>
    <t>增加村集体经济收入。</t>
  </si>
  <si>
    <t>吸纳就业、技术指导。</t>
  </si>
  <si>
    <t>县果业中心、白马铺镇</t>
  </si>
  <si>
    <r>
      <rPr>
        <sz val="9"/>
        <rFont val="宋体"/>
        <charset val="134"/>
      </rPr>
      <t>（</t>
    </r>
    <r>
      <rPr>
        <sz val="9"/>
        <rFont val="Times New Roman"/>
        <charset val="134"/>
      </rPr>
      <t>9</t>
    </r>
    <r>
      <rPr>
        <sz val="9"/>
        <rFont val="宋体"/>
        <charset val="134"/>
      </rPr>
      <t>）</t>
    </r>
  </si>
  <si>
    <t>庆城县矮化密植果园支架系统建设项目</t>
  </si>
  <si>
    <r>
      <rPr>
        <sz val="9"/>
        <rFont val="宋体"/>
        <charset val="134"/>
      </rPr>
      <t>赤城镇、白马镇、高楼镇、驿马等乡镇</t>
    </r>
    <r>
      <rPr>
        <sz val="9"/>
        <rFont val="Times New Roman"/>
        <charset val="134"/>
      </rPr>
      <t xml:space="preserve">
</t>
    </r>
  </si>
  <si>
    <r>
      <rPr>
        <sz val="9"/>
        <rFont val="宋体"/>
        <charset val="134"/>
      </rPr>
      <t>对赤城镇、白马镇、高楼镇、驿马等乡镇近两年新栽的相对集中的矮化密植果园，实施搭建支架系统</t>
    </r>
    <r>
      <rPr>
        <sz val="9"/>
        <rFont val="Times New Roman"/>
        <charset val="134"/>
      </rPr>
      <t>300</t>
    </r>
    <r>
      <rPr>
        <sz val="9"/>
        <rFont val="宋体"/>
        <charset val="134"/>
      </rPr>
      <t>亩，打造一批高标准管理示范园，带动提升全县苹果管理水平。每亩补助</t>
    </r>
    <r>
      <rPr>
        <sz val="9"/>
        <rFont val="Times New Roman"/>
        <charset val="134"/>
      </rPr>
      <t>1200</t>
    </r>
    <r>
      <rPr>
        <sz val="9"/>
        <rFont val="宋体"/>
        <charset val="134"/>
      </rPr>
      <t>元。</t>
    </r>
    <r>
      <rPr>
        <sz val="9"/>
        <rFont val="Times New Roman"/>
        <charset val="134"/>
      </rPr>
      <t xml:space="preserve">
</t>
    </r>
  </si>
  <si>
    <t>通过标准化建园、科学化管理等方式，带动提升全县果园管理水平。</t>
  </si>
  <si>
    <t>减少果农损失，增加果农收入，提高果农收益。</t>
  </si>
  <si>
    <t>果业发展中心、相关乡镇</t>
  </si>
  <si>
    <r>
      <rPr>
        <sz val="9"/>
        <rFont val="宋体"/>
        <charset val="134"/>
      </rPr>
      <t>（</t>
    </r>
    <r>
      <rPr>
        <sz val="9"/>
        <rFont val="Times New Roman"/>
        <charset val="134"/>
      </rPr>
      <t>1</t>
    </r>
    <r>
      <rPr>
        <sz val="9"/>
        <rFont val="宋体"/>
        <charset val="134"/>
      </rPr>
      <t>0）</t>
    </r>
  </si>
  <si>
    <t>庆城县果园防雹网搭建项目</t>
  </si>
  <si>
    <t>白马铺镇、赤城镇、南庄乡、玄马镇</t>
  </si>
  <si>
    <r>
      <rPr>
        <sz val="9"/>
        <rFont val="宋体"/>
        <charset val="134"/>
      </rPr>
      <t>搭建防雹网</t>
    </r>
    <r>
      <rPr>
        <sz val="9"/>
        <rFont val="Times New Roman"/>
        <charset val="134"/>
      </rPr>
      <t>600</t>
    </r>
    <r>
      <rPr>
        <sz val="9"/>
        <rFont val="宋体"/>
        <charset val="134"/>
      </rPr>
      <t>亩，补助规模集中连片</t>
    </r>
    <r>
      <rPr>
        <sz val="9"/>
        <rFont val="Times New Roman"/>
        <charset val="134"/>
      </rPr>
      <t>200</t>
    </r>
    <r>
      <rPr>
        <sz val="9"/>
        <rFont val="宋体"/>
        <charset val="134"/>
      </rPr>
      <t>亩以上，根据庆政办发〔</t>
    </r>
    <r>
      <rPr>
        <sz val="9"/>
        <rFont val="Times New Roman"/>
        <charset val="134"/>
      </rPr>
      <t>2024</t>
    </r>
    <r>
      <rPr>
        <sz val="9"/>
        <rFont val="宋体"/>
        <charset val="134"/>
      </rPr>
      <t>〕</t>
    </r>
    <r>
      <rPr>
        <sz val="9"/>
        <rFont val="Times New Roman"/>
        <charset val="134"/>
      </rPr>
      <t>68</t>
    </r>
    <r>
      <rPr>
        <sz val="9"/>
        <rFont val="宋体"/>
        <charset val="134"/>
      </rPr>
      <t>号文件搭建防雹网果园，按</t>
    </r>
    <r>
      <rPr>
        <sz val="9"/>
        <rFont val="Times New Roman"/>
        <charset val="134"/>
      </rPr>
      <t>3000</t>
    </r>
    <r>
      <rPr>
        <sz val="9"/>
        <rFont val="宋体"/>
        <charset val="134"/>
      </rPr>
      <t>元</t>
    </r>
    <r>
      <rPr>
        <sz val="9"/>
        <rFont val="Times New Roman"/>
        <charset val="134"/>
      </rPr>
      <t>/</t>
    </r>
    <r>
      <rPr>
        <sz val="9"/>
        <rFont val="宋体"/>
        <charset val="134"/>
      </rPr>
      <t>亩标准进行奖补。</t>
    </r>
  </si>
  <si>
    <t>提升防灾减灾服务体系</t>
  </si>
  <si>
    <t>减少自然灾害带来的经济损失。</t>
  </si>
  <si>
    <r>
      <rPr>
        <sz val="9"/>
        <color theme="1"/>
        <rFont val="宋体"/>
        <charset val="134"/>
      </rPr>
      <t>（</t>
    </r>
    <r>
      <rPr>
        <sz val="9"/>
        <color theme="1"/>
        <rFont val="Times New Roman"/>
        <charset val="134"/>
      </rPr>
      <t>11</t>
    </r>
    <r>
      <rPr>
        <sz val="9"/>
        <color theme="1"/>
        <rFont val="宋体"/>
        <charset val="134"/>
      </rPr>
      <t>）</t>
    </r>
  </si>
  <si>
    <t>庆城县老果园腐烂病综合防治项目</t>
  </si>
  <si>
    <r>
      <rPr>
        <sz val="9"/>
        <color theme="1"/>
        <rFont val="宋体"/>
        <charset val="134"/>
      </rPr>
      <t>赤城镇、驿</t>
    </r>
    <r>
      <rPr>
        <sz val="9"/>
        <color theme="1"/>
        <rFont val="Times New Roman"/>
        <charset val="134"/>
      </rPr>
      <t xml:space="preserve">
</t>
    </r>
    <r>
      <rPr>
        <sz val="9"/>
        <color theme="1"/>
        <rFont val="宋体"/>
        <charset val="134"/>
      </rPr>
      <t>马镇、白马</t>
    </r>
    <r>
      <rPr>
        <sz val="9"/>
        <color theme="1"/>
        <rFont val="Times New Roman"/>
        <charset val="134"/>
      </rPr>
      <t xml:space="preserve">
</t>
    </r>
    <r>
      <rPr>
        <sz val="9"/>
        <color theme="1"/>
        <rFont val="宋体"/>
        <charset val="134"/>
      </rPr>
      <t>铺镇、高楼镇</t>
    </r>
  </si>
  <si>
    <r>
      <rPr>
        <sz val="9"/>
        <color theme="1"/>
        <rFont val="宋体"/>
        <charset val="134"/>
      </rPr>
      <t>在赤城、驿马、白马、高楼</t>
    </r>
    <r>
      <rPr>
        <sz val="9"/>
        <color theme="1"/>
        <rFont val="Times New Roman"/>
        <charset val="134"/>
      </rPr>
      <t>4</t>
    </r>
    <r>
      <rPr>
        <sz val="9"/>
        <color theme="1"/>
        <rFont val="宋体"/>
        <charset val="134"/>
      </rPr>
      <t>乡镇实施老果园腐烂病生物制剂综合防治</t>
    </r>
    <r>
      <rPr>
        <sz val="9"/>
        <color theme="1"/>
        <rFont val="Times New Roman"/>
        <charset val="134"/>
      </rPr>
      <t>30000</t>
    </r>
    <r>
      <rPr>
        <sz val="9"/>
        <color theme="1"/>
        <rFont val="宋体"/>
        <charset val="134"/>
      </rPr>
      <t>亩，每亩补助</t>
    </r>
    <r>
      <rPr>
        <sz val="9"/>
        <color theme="1"/>
        <rFont val="Times New Roman"/>
        <charset val="134"/>
      </rPr>
      <t>100</t>
    </r>
    <r>
      <rPr>
        <sz val="9"/>
        <color theme="1"/>
        <rFont val="宋体"/>
        <charset val="134"/>
      </rPr>
      <t>元。</t>
    </r>
  </si>
  <si>
    <t>科学有效防止果园腐烂病的发生，提高果品产量质量，促进苹果产业高质量发展。</t>
  </si>
  <si>
    <t>提升果园抗病能力，增加果农收入。</t>
  </si>
  <si>
    <t>果业发展中心</t>
  </si>
  <si>
    <r>
      <rPr>
        <sz val="9"/>
        <rFont val="宋体"/>
        <charset val="134"/>
      </rPr>
      <t>（</t>
    </r>
    <r>
      <rPr>
        <sz val="9"/>
        <rFont val="Times New Roman"/>
        <charset val="134"/>
      </rPr>
      <t>1</t>
    </r>
    <r>
      <rPr>
        <sz val="9"/>
        <rFont val="宋体"/>
        <charset val="134"/>
      </rPr>
      <t>2）</t>
    </r>
  </si>
  <si>
    <r>
      <rPr>
        <sz val="9"/>
        <color theme="1"/>
        <rFont val="Times New Roman"/>
        <charset val="134"/>
      </rPr>
      <t>“3332”</t>
    </r>
    <r>
      <rPr>
        <sz val="9"/>
        <color theme="1"/>
        <rFont val="宋体"/>
        <charset val="134"/>
      </rPr>
      <t>模式高标准苹果建园技术试验示范与推广</t>
    </r>
  </si>
  <si>
    <r>
      <rPr>
        <sz val="9"/>
        <color theme="1"/>
        <rFont val="Times New Roman"/>
        <charset val="134"/>
      </rPr>
      <t xml:space="preserve">
</t>
    </r>
    <r>
      <rPr>
        <sz val="9"/>
        <color theme="1"/>
        <rFont val="宋体"/>
        <charset val="134"/>
      </rPr>
      <t>赤城镇</t>
    </r>
  </si>
  <si>
    <r>
      <rPr>
        <sz val="9"/>
        <color theme="1"/>
        <rFont val="Times New Roman"/>
        <charset val="134"/>
      </rPr>
      <t>1</t>
    </r>
    <r>
      <rPr>
        <sz val="9"/>
        <color theme="1"/>
        <rFont val="宋体"/>
        <charset val="134"/>
      </rPr>
      <t>、在县苹果试验示范站开展</t>
    </r>
    <r>
      <rPr>
        <sz val="9"/>
        <color theme="1"/>
        <rFont val="Times New Roman"/>
        <charset val="134"/>
      </rPr>
      <t>“</t>
    </r>
    <r>
      <rPr>
        <sz val="9"/>
        <color theme="1"/>
        <rFont val="宋体"/>
        <charset val="134"/>
      </rPr>
      <t>三强树势、三肥并举、三项管理、两发蓄水</t>
    </r>
    <r>
      <rPr>
        <sz val="9"/>
        <color theme="1"/>
        <rFont val="Times New Roman"/>
        <charset val="134"/>
      </rPr>
      <t>”</t>
    </r>
    <r>
      <rPr>
        <sz val="9"/>
        <color theme="1"/>
        <rFont val="宋体"/>
        <charset val="134"/>
      </rPr>
      <t>的</t>
    </r>
    <r>
      <rPr>
        <sz val="9"/>
        <color theme="1"/>
        <rFont val="Times New Roman"/>
        <charset val="134"/>
      </rPr>
      <t>“3332”</t>
    </r>
    <r>
      <rPr>
        <sz val="9"/>
        <color theme="1"/>
        <rFont val="宋体"/>
        <charset val="134"/>
      </rPr>
      <t>模式建园技术研究，开展砧穗组合研究，按照现代化、机械化管理的思路。实现强根系、强干性、强萌芽目的，实现无支架矮化密植栽培。综合运用果园生草、增施有机肥、配方追肥，全面培肥地力。</t>
    </r>
    <r>
      <rPr>
        <sz val="9"/>
        <color theme="1"/>
        <rFont val="Times New Roman"/>
        <charset val="134"/>
      </rPr>
      <t xml:space="preserve"> 2</t>
    </r>
    <r>
      <rPr>
        <sz val="9"/>
        <color theme="1"/>
        <rFont val="宋体"/>
        <charset val="134"/>
      </rPr>
      <t>、在赤城镇建立</t>
    </r>
    <r>
      <rPr>
        <sz val="9"/>
        <color theme="1"/>
        <rFont val="Times New Roman"/>
        <charset val="134"/>
      </rPr>
      <t>“3332”</t>
    </r>
    <r>
      <rPr>
        <sz val="9"/>
        <color theme="1"/>
        <rFont val="宋体"/>
        <charset val="134"/>
      </rPr>
      <t>模式示范园</t>
    </r>
    <r>
      <rPr>
        <sz val="9"/>
        <color theme="1"/>
        <rFont val="Times New Roman"/>
        <charset val="134"/>
      </rPr>
      <t>50</t>
    </r>
    <r>
      <rPr>
        <sz val="9"/>
        <color theme="1"/>
        <rFont val="宋体"/>
        <charset val="134"/>
      </rPr>
      <t>亩，推广</t>
    </r>
    <r>
      <rPr>
        <sz val="9"/>
        <color theme="1"/>
        <rFont val="Times New Roman"/>
        <charset val="134"/>
      </rPr>
      <t>“</t>
    </r>
    <r>
      <rPr>
        <sz val="9"/>
        <color theme="1"/>
        <rFont val="宋体"/>
        <charset val="134"/>
      </rPr>
      <t>多留枝、早拉枝、强拉枝</t>
    </r>
    <r>
      <rPr>
        <sz val="9"/>
        <color theme="1"/>
        <rFont val="Times New Roman"/>
        <charset val="134"/>
      </rPr>
      <t>”</t>
    </r>
    <r>
      <rPr>
        <sz val="9"/>
        <color theme="1"/>
        <rFont val="宋体"/>
        <charset val="134"/>
      </rPr>
      <t>三项技术，采用</t>
    </r>
    <r>
      <rPr>
        <sz val="9"/>
        <color theme="1"/>
        <rFont val="Times New Roman"/>
        <charset val="134"/>
      </rPr>
      <t>“</t>
    </r>
    <r>
      <rPr>
        <sz val="9"/>
        <color theme="1"/>
        <rFont val="宋体"/>
        <charset val="134"/>
      </rPr>
      <t>地布覆盖</t>
    </r>
    <r>
      <rPr>
        <sz val="9"/>
        <color theme="1"/>
        <rFont val="Times New Roman"/>
        <charset val="134"/>
      </rPr>
      <t>+</t>
    </r>
    <r>
      <rPr>
        <sz val="9"/>
        <color theme="1"/>
        <rFont val="宋体"/>
        <charset val="134"/>
      </rPr>
      <t>坑施肥水</t>
    </r>
    <r>
      <rPr>
        <sz val="9"/>
        <color theme="1"/>
        <rFont val="Times New Roman"/>
        <charset val="134"/>
      </rPr>
      <t>”</t>
    </r>
    <r>
      <rPr>
        <sz val="9"/>
        <color theme="1"/>
        <rFont val="宋体"/>
        <charset val="134"/>
      </rPr>
      <t>的方式，实现早成型、早成花、早丰产、早收益的目标。示范带动</t>
    </r>
    <r>
      <rPr>
        <sz val="9"/>
        <color theme="1"/>
        <rFont val="Times New Roman"/>
        <charset val="134"/>
      </rPr>
      <t>200</t>
    </r>
    <r>
      <rPr>
        <sz val="9"/>
        <color theme="1"/>
        <rFont val="宋体"/>
        <charset val="134"/>
      </rPr>
      <t>亩。</t>
    </r>
    <r>
      <rPr>
        <sz val="9"/>
        <color theme="1"/>
        <rFont val="Times New Roman"/>
        <charset val="134"/>
      </rPr>
      <t>3</t>
    </r>
    <r>
      <rPr>
        <sz val="9"/>
        <color theme="1"/>
        <rFont val="宋体"/>
        <charset val="134"/>
      </rPr>
      <t>、开展</t>
    </r>
    <r>
      <rPr>
        <sz val="9"/>
        <color theme="1"/>
        <rFont val="Times New Roman"/>
        <charset val="134"/>
      </rPr>
      <t>“3332”</t>
    </r>
    <r>
      <rPr>
        <sz val="9"/>
        <color theme="1"/>
        <rFont val="宋体"/>
        <charset val="134"/>
      </rPr>
      <t>模式建园技术培训</t>
    </r>
    <r>
      <rPr>
        <sz val="9"/>
        <color theme="1"/>
        <rFont val="Times New Roman"/>
        <charset val="134"/>
      </rPr>
      <t>200</t>
    </r>
    <r>
      <rPr>
        <sz val="9"/>
        <color theme="1"/>
        <rFont val="宋体"/>
        <charset val="134"/>
      </rPr>
      <t>人次，推广</t>
    </r>
    <r>
      <rPr>
        <sz val="9"/>
        <color theme="1"/>
        <rFont val="Times New Roman"/>
        <charset val="134"/>
      </rPr>
      <t>“3332”</t>
    </r>
    <r>
      <rPr>
        <sz val="9"/>
        <color theme="1"/>
        <rFont val="宋体"/>
        <charset val="134"/>
      </rPr>
      <t>模式建园技术。</t>
    </r>
  </si>
  <si>
    <r>
      <rPr>
        <sz val="9"/>
        <color theme="1"/>
        <rFont val="Times New Roman"/>
        <charset val="134"/>
      </rPr>
      <t>“3332”</t>
    </r>
    <r>
      <rPr>
        <sz val="9"/>
        <color theme="1"/>
        <rFont val="宋体"/>
        <charset val="134"/>
      </rPr>
      <t>模式示范园可实现</t>
    </r>
    <r>
      <rPr>
        <sz val="9"/>
        <color theme="1"/>
        <rFont val="Times New Roman"/>
        <charset val="134"/>
      </rPr>
      <t>“</t>
    </r>
    <r>
      <rPr>
        <sz val="9"/>
        <color theme="1"/>
        <rFont val="宋体"/>
        <charset val="134"/>
      </rPr>
      <t>一年栽树、二年挂果</t>
    </r>
    <r>
      <rPr>
        <sz val="9"/>
        <color theme="1"/>
        <rFont val="Times New Roman"/>
        <charset val="134"/>
      </rPr>
      <t>”</t>
    </r>
    <r>
      <rPr>
        <sz val="9"/>
        <color theme="1"/>
        <rFont val="宋体"/>
        <charset val="134"/>
      </rPr>
      <t>的好局面，预计第三年亩产可达到</t>
    </r>
    <r>
      <rPr>
        <sz val="9"/>
        <color theme="1"/>
        <rFont val="Times New Roman"/>
        <charset val="134"/>
      </rPr>
      <t>750</t>
    </r>
    <r>
      <rPr>
        <sz val="9"/>
        <color theme="1"/>
        <rFont val="宋体"/>
        <charset val="134"/>
      </rPr>
      <t>公斤以上，亩收入</t>
    </r>
    <r>
      <rPr>
        <sz val="9"/>
        <color theme="1"/>
        <rFont val="Times New Roman"/>
        <charset val="134"/>
      </rPr>
      <t>5000</t>
    </r>
    <r>
      <rPr>
        <sz val="9"/>
        <color theme="1"/>
        <rFont val="宋体"/>
        <charset val="134"/>
      </rPr>
      <t>元以上。盛果期后，亩产可达</t>
    </r>
    <r>
      <rPr>
        <sz val="9"/>
        <color theme="1"/>
        <rFont val="Times New Roman"/>
        <charset val="134"/>
      </rPr>
      <t>2500</t>
    </r>
    <r>
      <rPr>
        <sz val="9"/>
        <color theme="1"/>
        <rFont val="宋体"/>
        <charset val="134"/>
      </rPr>
      <t>公斤以上，亩收入可达</t>
    </r>
    <r>
      <rPr>
        <sz val="9"/>
        <color theme="1"/>
        <rFont val="Times New Roman"/>
        <charset val="134"/>
      </rPr>
      <t>2</t>
    </r>
    <r>
      <rPr>
        <sz val="9"/>
        <color theme="1"/>
        <rFont val="宋体"/>
        <charset val="134"/>
      </rPr>
      <t>万元以上，有效提高果农收入。同时带动</t>
    </r>
    <r>
      <rPr>
        <sz val="9"/>
        <color theme="1"/>
        <rFont val="Times New Roman"/>
        <charset val="134"/>
      </rPr>
      <t>2</t>
    </r>
    <r>
      <rPr>
        <sz val="9"/>
        <color theme="1"/>
        <rFont val="宋体"/>
        <charset val="134"/>
      </rPr>
      <t>个村</t>
    </r>
    <r>
      <rPr>
        <sz val="9"/>
        <color theme="1"/>
        <rFont val="Times New Roman"/>
        <charset val="134"/>
      </rPr>
      <t>50</t>
    </r>
    <r>
      <rPr>
        <sz val="9"/>
        <color theme="1"/>
        <rFont val="宋体"/>
        <charset val="134"/>
      </rPr>
      <t>人以上劳务就业。</t>
    </r>
  </si>
  <si>
    <t>吸纳就业，带动农业产业发展，助农增收。</t>
  </si>
  <si>
    <t>县庆城县科技局</t>
  </si>
  <si>
    <t>县苹果试验示范站、赤城镇</t>
  </si>
  <si>
    <t>2024.11</t>
  </si>
  <si>
    <t>5</t>
  </si>
  <si>
    <t>瓜菜产业发展补助项目</t>
  </si>
  <si>
    <t>白瓜子种植补助</t>
  </si>
  <si>
    <t>驿马、桐川、土桥等乡镇</t>
  </si>
  <si>
    <r>
      <rPr>
        <sz val="9"/>
        <rFont val="宋体"/>
        <charset val="134"/>
      </rPr>
      <t>在驿马、桐川等乡镇创建</t>
    </r>
    <r>
      <rPr>
        <sz val="9"/>
        <rFont val="Times New Roman"/>
        <charset val="134"/>
      </rPr>
      <t>2</t>
    </r>
    <r>
      <rPr>
        <sz val="9"/>
        <rFont val="宋体"/>
        <charset val="134"/>
      </rPr>
      <t>个万亩白瓜子种植示范片带，对农户种植</t>
    </r>
    <r>
      <rPr>
        <sz val="9"/>
        <rFont val="Times New Roman"/>
        <charset val="134"/>
      </rPr>
      <t>5</t>
    </r>
    <r>
      <rPr>
        <sz val="9"/>
        <rFont val="宋体"/>
        <charset val="134"/>
      </rPr>
      <t>亩及以上，合作社（村集体）种植</t>
    </r>
    <r>
      <rPr>
        <sz val="9"/>
        <rFont val="Times New Roman"/>
        <charset val="134"/>
      </rPr>
      <t>30</t>
    </r>
    <r>
      <rPr>
        <sz val="9"/>
        <rFont val="宋体"/>
        <charset val="134"/>
      </rPr>
      <t>亩及以上，每亩地膜、种子奖补</t>
    </r>
    <r>
      <rPr>
        <sz val="9"/>
        <rFont val="Times New Roman"/>
        <charset val="134"/>
      </rPr>
      <t>200</t>
    </r>
    <r>
      <rPr>
        <sz val="9"/>
        <rFont val="宋体"/>
        <charset val="134"/>
      </rPr>
      <t>元（中药材套种除外）。</t>
    </r>
  </si>
  <si>
    <t>通过奖补鼓励群众发展产业，增加经济收入。</t>
  </si>
  <si>
    <r>
      <rPr>
        <sz val="9"/>
        <rFont val="宋体"/>
        <charset val="134"/>
      </rPr>
      <t>采取企业</t>
    </r>
    <r>
      <rPr>
        <sz val="9"/>
        <rFont val="Times New Roman"/>
        <charset val="134"/>
      </rPr>
      <t>+</t>
    </r>
    <r>
      <rPr>
        <sz val="9"/>
        <rFont val="宋体"/>
        <charset val="134"/>
      </rPr>
      <t>合作社</t>
    </r>
    <r>
      <rPr>
        <sz val="9"/>
        <rFont val="Times New Roman"/>
        <charset val="134"/>
      </rPr>
      <t>+</t>
    </r>
    <r>
      <rPr>
        <sz val="9"/>
        <rFont val="宋体"/>
        <charset val="134"/>
      </rPr>
      <t>农户形式，带动群众发展产业。</t>
    </r>
  </si>
  <si>
    <r>
      <rPr>
        <sz val="9"/>
        <color theme="1"/>
        <rFont val="宋体"/>
        <charset val="134"/>
      </rPr>
      <t>（</t>
    </r>
    <r>
      <rPr>
        <sz val="9"/>
        <color theme="1"/>
        <rFont val="Times New Roman"/>
        <charset val="134"/>
      </rPr>
      <t>2</t>
    </r>
    <r>
      <rPr>
        <sz val="9"/>
        <color theme="1"/>
        <rFont val="宋体"/>
        <charset val="134"/>
      </rPr>
      <t>）</t>
    </r>
  </si>
  <si>
    <t>食用菌种植补助</t>
  </si>
  <si>
    <t>驿马、高楼、马岭、卅铺等乡镇</t>
  </si>
  <si>
    <r>
      <rPr>
        <sz val="9"/>
        <color theme="1"/>
        <rFont val="宋体"/>
        <charset val="134"/>
      </rPr>
      <t>对种植香菇、黑木耳、羊肚菌、赤松茸、雪茸菇等食用菌企业、合作社及大户进行奖补。对菌棒类，企业合作社种植达到</t>
    </r>
    <r>
      <rPr>
        <sz val="9"/>
        <color theme="1"/>
        <rFont val="Times New Roman"/>
        <charset val="134"/>
      </rPr>
      <t>10</t>
    </r>
    <r>
      <rPr>
        <sz val="9"/>
        <color theme="1"/>
        <rFont val="宋体"/>
        <charset val="134"/>
      </rPr>
      <t>万棒以上，每棒奖补</t>
    </r>
    <r>
      <rPr>
        <sz val="9"/>
        <color theme="1"/>
        <rFont val="Times New Roman"/>
        <charset val="134"/>
      </rPr>
      <t>1</t>
    </r>
    <r>
      <rPr>
        <sz val="9"/>
        <color theme="1"/>
        <rFont val="宋体"/>
        <charset val="134"/>
      </rPr>
      <t>元，灵芝达到</t>
    </r>
    <r>
      <rPr>
        <sz val="9"/>
        <color theme="1"/>
        <rFont val="Times New Roman"/>
        <charset val="134"/>
      </rPr>
      <t>5</t>
    </r>
    <r>
      <rPr>
        <sz val="9"/>
        <color theme="1"/>
        <rFont val="宋体"/>
        <charset val="134"/>
      </rPr>
      <t>万棒以上，每个菌棒补助</t>
    </r>
    <r>
      <rPr>
        <sz val="9"/>
        <color theme="1"/>
        <rFont val="Times New Roman"/>
        <charset val="134"/>
      </rPr>
      <t>1.5</t>
    </r>
    <r>
      <rPr>
        <sz val="9"/>
        <color theme="1"/>
        <rFont val="宋体"/>
        <charset val="134"/>
      </rPr>
      <t>元，天麻达到</t>
    </r>
    <r>
      <rPr>
        <sz val="9"/>
        <color theme="1"/>
        <rFont val="Times New Roman"/>
        <charset val="134"/>
      </rPr>
      <t>5</t>
    </r>
    <r>
      <rPr>
        <sz val="9"/>
        <color theme="1"/>
        <rFont val="宋体"/>
        <charset val="134"/>
      </rPr>
      <t>亩以上每亩补助</t>
    </r>
    <r>
      <rPr>
        <sz val="9"/>
        <color theme="1"/>
        <rFont val="Times New Roman"/>
        <charset val="134"/>
      </rPr>
      <t>5000</t>
    </r>
    <r>
      <rPr>
        <sz val="9"/>
        <color theme="1"/>
        <rFont val="宋体"/>
        <charset val="134"/>
      </rPr>
      <t>元，最高不超过</t>
    </r>
    <r>
      <rPr>
        <sz val="9"/>
        <color theme="1"/>
        <rFont val="Times New Roman"/>
        <charset val="134"/>
      </rPr>
      <t>100</t>
    </r>
    <r>
      <rPr>
        <sz val="9"/>
        <color theme="1"/>
        <rFont val="宋体"/>
        <charset val="134"/>
      </rPr>
      <t>万元；农户种植</t>
    </r>
    <r>
      <rPr>
        <sz val="9"/>
        <color theme="1"/>
        <rFont val="Times New Roman"/>
        <charset val="134"/>
      </rPr>
      <t>1.5</t>
    </r>
    <r>
      <rPr>
        <sz val="9"/>
        <color theme="1"/>
        <rFont val="宋体"/>
        <charset val="134"/>
      </rPr>
      <t>万棒以上，每棒补助</t>
    </r>
    <r>
      <rPr>
        <sz val="9"/>
        <color theme="1"/>
        <rFont val="Times New Roman"/>
        <charset val="134"/>
      </rPr>
      <t>1.5</t>
    </r>
    <r>
      <rPr>
        <sz val="9"/>
        <color theme="1"/>
        <rFont val="宋体"/>
        <charset val="134"/>
      </rPr>
      <t>元，灵芝达到</t>
    </r>
    <r>
      <rPr>
        <sz val="9"/>
        <color theme="1"/>
        <rFont val="Times New Roman"/>
        <charset val="134"/>
      </rPr>
      <t>5000</t>
    </r>
    <r>
      <rPr>
        <sz val="9"/>
        <color theme="1"/>
        <rFont val="宋体"/>
        <charset val="134"/>
      </rPr>
      <t>棒以上，每个菌棒补助</t>
    </r>
    <r>
      <rPr>
        <sz val="9"/>
        <color theme="1"/>
        <rFont val="Times New Roman"/>
        <charset val="134"/>
      </rPr>
      <t>2</t>
    </r>
    <r>
      <rPr>
        <sz val="9"/>
        <color theme="1"/>
        <rFont val="宋体"/>
        <charset val="134"/>
      </rPr>
      <t>元，最高不超过</t>
    </r>
    <r>
      <rPr>
        <sz val="9"/>
        <color theme="1"/>
        <rFont val="Times New Roman"/>
        <charset val="134"/>
      </rPr>
      <t>10</t>
    </r>
    <r>
      <rPr>
        <sz val="9"/>
        <color theme="1"/>
        <rFont val="宋体"/>
        <charset val="134"/>
      </rPr>
      <t>万元。对地栽类（羊肚菌、赤松茸、雪茸菇等），企业合作社种植达到</t>
    </r>
    <r>
      <rPr>
        <sz val="9"/>
        <color theme="1"/>
        <rFont val="Times New Roman"/>
        <charset val="134"/>
      </rPr>
      <t>30</t>
    </r>
    <r>
      <rPr>
        <sz val="9"/>
        <color theme="1"/>
        <rFont val="宋体"/>
        <charset val="134"/>
      </rPr>
      <t>亩以上，每亩奖补</t>
    </r>
    <r>
      <rPr>
        <sz val="9"/>
        <color theme="1"/>
        <rFont val="Times New Roman"/>
        <charset val="134"/>
      </rPr>
      <t>1000</t>
    </r>
    <r>
      <rPr>
        <sz val="9"/>
        <color theme="1"/>
        <rFont val="宋体"/>
        <charset val="134"/>
      </rPr>
      <t>元，天麻达到</t>
    </r>
    <r>
      <rPr>
        <sz val="9"/>
        <color theme="1"/>
        <rFont val="Times New Roman"/>
        <charset val="134"/>
      </rPr>
      <t>5</t>
    </r>
    <r>
      <rPr>
        <sz val="9"/>
        <color theme="1"/>
        <rFont val="宋体"/>
        <charset val="134"/>
      </rPr>
      <t>亩以上每亩补助</t>
    </r>
    <r>
      <rPr>
        <sz val="9"/>
        <color theme="1"/>
        <rFont val="Times New Roman"/>
        <charset val="134"/>
      </rPr>
      <t>5000</t>
    </r>
    <r>
      <rPr>
        <sz val="9"/>
        <color theme="1"/>
        <rFont val="宋体"/>
        <charset val="134"/>
      </rPr>
      <t>元，最高不超过</t>
    </r>
    <r>
      <rPr>
        <sz val="9"/>
        <color theme="1"/>
        <rFont val="Times New Roman"/>
        <charset val="134"/>
      </rPr>
      <t>100</t>
    </r>
    <r>
      <rPr>
        <sz val="9"/>
        <color theme="1"/>
        <rFont val="宋体"/>
        <charset val="134"/>
      </rPr>
      <t>万元；农户种植</t>
    </r>
    <r>
      <rPr>
        <sz val="9"/>
        <color theme="1"/>
        <rFont val="Times New Roman"/>
        <charset val="134"/>
      </rPr>
      <t>5</t>
    </r>
    <r>
      <rPr>
        <sz val="9"/>
        <color theme="1"/>
        <rFont val="宋体"/>
        <charset val="134"/>
      </rPr>
      <t>亩以上，每亩奖补</t>
    </r>
    <r>
      <rPr>
        <sz val="9"/>
        <color theme="1"/>
        <rFont val="Times New Roman"/>
        <charset val="134"/>
      </rPr>
      <t>1500</t>
    </r>
    <r>
      <rPr>
        <sz val="9"/>
        <color theme="1"/>
        <rFont val="宋体"/>
        <charset val="134"/>
      </rPr>
      <t>元，天麻达到</t>
    </r>
    <r>
      <rPr>
        <sz val="9"/>
        <color theme="1"/>
        <rFont val="Times New Roman"/>
        <charset val="134"/>
      </rPr>
      <t>1</t>
    </r>
    <r>
      <rPr>
        <sz val="9"/>
        <color theme="1"/>
        <rFont val="宋体"/>
        <charset val="134"/>
      </rPr>
      <t>亩以上的农户每亩补助</t>
    </r>
    <r>
      <rPr>
        <sz val="9"/>
        <color theme="1"/>
        <rFont val="Times New Roman"/>
        <charset val="134"/>
      </rPr>
      <t>5500</t>
    </r>
    <r>
      <rPr>
        <sz val="9"/>
        <color theme="1"/>
        <rFont val="宋体"/>
        <charset val="134"/>
      </rPr>
      <t>元，最高不超过</t>
    </r>
    <r>
      <rPr>
        <sz val="9"/>
        <color theme="1"/>
        <rFont val="Times New Roman"/>
        <charset val="134"/>
      </rPr>
      <t>10</t>
    </r>
    <r>
      <rPr>
        <sz val="9"/>
        <color theme="1"/>
        <rFont val="宋体"/>
        <charset val="134"/>
      </rPr>
      <t>万元。</t>
    </r>
  </si>
  <si>
    <t>通过种植食用菌奖补，增加群众收入，促进市场供应。</t>
  </si>
  <si>
    <t>带动农户发展食用菌产业、流转土地、就近务工等。</t>
  </si>
  <si>
    <t>订单辣椒种植项目</t>
  </si>
  <si>
    <t>玄马、马岭、卅铺、蔡家庙、庆城、南庄等乡镇</t>
  </si>
  <si>
    <r>
      <rPr>
        <sz val="9"/>
        <rFont val="宋体"/>
        <charset val="134"/>
      </rPr>
      <t>采取</t>
    </r>
    <r>
      <rPr>
        <sz val="9"/>
        <rFont val="Times New Roman"/>
        <charset val="134"/>
      </rPr>
      <t>“</t>
    </r>
    <r>
      <rPr>
        <sz val="9"/>
        <rFont val="宋体"/>
        <charset val="134"/>
      </rPr>
      <t>公司</t>
    </r>
    <r>
      <rPr>
        <sz val="9"/>
        <rFont val="Times New Roman"/>
        <charset val="134"/>
      </rPr>
      <t>+</t>
    </r>
    <r>
      <rPr>
        <sz val="9"/>
        <rFont val="宋体"/>
        <charset val="134"/>
      </rPr>
      <t>合作社</t>
    </r>
    <r>
      <rPr>
        <sz val="9"/>
        <rFont val="Times New Roman"/>
        <charset val="134"/>
      </rPr>
      <t>+</t>
    </r>
    <r>
      <rPr>
        <sz val="9"/>
        <rFont val="宋体"/>
        <charset val="134"/>
      </rPr>
      <t>村集体</t>
    </r>
    <r>
      <rPr>
        <sz val="9"/>
        <rFont val="Times New Roman"/>
        <charset val="134"/>
      </rPr>
      <t>+</t>
    </r>
    <r>
      <rPr>
        <sz val="9"/>
        <rFont val="宋体"/>
        <charset val="134"/>
      </rPr>
      <t>农户</t>
    </r>
    <r>
      <rPr>
        <sz val="9"/>
        <rFont val="Times New Roman"/>
        <charset val="134"/>
      </rPr>
      <t>”</t>
    </r>
    <r>
      <rPr>
        <sz val="9"/>
        <rFont val="宋体"/>
        <charset val="134"/>
      </rPr>
      <t>运行模式，发展订单种植辣椒</t>
    </r>
    <r>
      <rPr>
        <sz val="9"/>
        <rFont val="Times New Roman"/>
        <charset val="134"/>
      </rPr>
      <t>15000</t>
    </r>
    <r>
      <rPr>
        <sz val="9"/>
        <rFont val="宋体"/>
        <charset val="134"/>
      </rPr>
      <t>亩，每亩补助苗木</t>
    </r>
    <r>
      <rPr>
        <sz val="9"/>
        <rFont val="Times New Roman"/>
        <charset val="134"/>
      </rPr>
      <t>300</t>
    </r>
    <r>
      <rPr>
        <sz val="9"/>
        <rFont val="宋体"/>
        <charset val="134"/>
      </rPr>
      <t>元，地膜</t>
    </r>
    <r>
      <rPr>
        <sz val="9"/>
        <rFont val="Times New Roman"/>
        <charset val="134"/>
      </rPr>
      <t>100</t>
    </r>
    <r>
      <rPr>
        <sz val="9"/>
        <rFont val="宋体"/>
        <charset val="134"/>
      </rPr>
      <t>元。</t>
    </r>
  </si>
  <si>
    <t>帮助农户拓宽增收渠道，提高收入。</t>
  </si>
  <si>
    <r>
      <rPr>
        <sz val="9"/>
        <rFont val="宋体"/>
        <charset val="134"/>
      </rPr>
      <t>采取企业</t>
    </r>
    <r>
      <rPr>
        <sz val="9"/>
        <rFont val="Times New Roman"/>
        <charset val="134"/>
      </rPr>
      <t>+</t>
    </r>
    <r>
      <rPr>
        <sz val="9"/>
        <rFont val="宋体"/>
        <charset val="134"/>
      </rPr>
      <t>基地</t>
    </r>
    <r>
      <rPr>
        <sz val="9"/>
        <rFont val="Times New Roman"/>
        <charset val="134"/>
      </rPr>
      <t>+</t>
    </r>
    <r>
      <rPr>
        <sz val="9"/>
        <rFont val="宋体"/>
        <charset val="134"/>
      </rPr>
      <t>农户带动模式，在相关乡镇各建</t>
    </r>
    <r>
      <rPr>
        <sz val="9"/>
        <rFont val="Times New Roman"/>
        <charset val="134"/>
      </rPr>
      <t>1</t>
    </r>
    <r>
      <rPr>
        <sz val="9"/>
        <rFont val="宋体"/>
        <charset val="134"/>
      </rPr>
      <t>处</t>
    </r>
    <r>
      <rPr>
        <sz val="9"/>
        <rFont val="Times New Roman"/>
        <charset val="134"/>
      </rPr>
      <t>500</t>
    </r>
    <r>
      <rPr>
        <sz val="9"/>
        <rFont val="宋体"/>
        <charset val="134"/>
      </rPr>
      <t>亩示范点，有效带动周边群众发展设施农业、务工就业，增加群众收入。</t>
    </r>
  </si>
  <si>
    <t>大棚瓜菜新品种引进试验示范</t>
  </si>
  <si>
    <t>驿马、卅铺、赤城等乡镇</t>
  </si>
  <si>
    <r>
      <rPr>
        <sz val="9"/>
        <rFont val="宋体"/>
        <charset val="134"/>
      </rPr>
      <t>引进甜瓜、辣椒、黄瓜等</t>
    </r>
    <r>
      <rPr>
        <sz val="9"/>
        <rFont val="Times New Roman"/>
        <charset val="134"/>
      </rPr>
      <t>3</t>
    </r>
    <r>
      <rPr>
        <sz val="9"/>
        <rFont val="宋体"/>
        <charset val="134"/>
      </rPr>
      <t>类</t>
    </r>
    <r>
      <rPr>
        <sz val="9"/>
        <rFont val="Times New Roman"/>
        <charset val="134"/>
      </rPr>
      <t>8</t>
    </r>
    <r>
      <rPr>
        <sz val="9"/>
        <rFont val="宋体"/>
        <charset val="134"/>
      </rPr>
      <t>个新品种，在100栋大棚中进行试验示范，筛选出适合我县种植的甜瓜、辣椒、黄瓜品种。</t>
    </r>
  </si>
  <si>
    <t>提高大棚效益，增加菜农收入。</t>
  </si>
  <si>
    <t>引进新品种，提高产量，增加收入。</t>
  </si>
  <si>
    <r>
      <rPr>
        <sz val="9"/>
        <color theme="1"/>
        <rFont val="宋体"/>
        <charset val="134"/>
      </rPr>
      <t>（</t>
    </r>
    <r>
      <rPr>
        <sz val="9"/>
        <color theme="1"/>
        <rFont val="Times New Roman"/>
        <charset val="134"/>
      </rPr>
      <t>5</t>
    </r>
    <r>
      <rPr>
        <sz val="9"/>
        <color theme="1"/>
        <rFont val="宋体"/>
        <charset val="134"/>
      </rPr>
      <t>）</t>
    </r>
  </si>
  <si>
    <t>老旧大棚维修改造</t>
  </si>
  <si>
    <r>
      <rPr>
        <sz val="9"/>
        <color theme="1"/>
        <rFont val="宋体"/>
        <charset val="134"/>
      </rPr>
      <t>对全县范围内集中连片的钢架大棚及日光温室进行维修，钢架大棚每栋补助</t>
    </r>
    <r>
      <rPr>
        <sz val="9"/>
        <color theme="1"/>
        <rFont val="Times New Roman"/>
        <charset val="134"/>
      </rPr>
      <t>0.2</t>
    </r>
    <r>
      <rPr>
        <sz val="9"/>
        <color theme="1"/>
        <rFont val="宋体"/>
        <charset val="134"/>
      </rPr>
      <t>万元，日光温室每栋补助</t>
    </r>
    <r>
      <rPr>
        <sz val="9"/>
        <color theme="1"/>
        <rFont val="Times New Roman"/>
        <charset val="134"/>
      </rPr>
      <t>0.5</t>
    </r>
    <r>
      <rPr>
        <sz val="9"/>
        <color theme="1"/>
        <rFont val="宋体"/>
        <charset val="134"/>
      </rPr>
      <t>万元。</t>
    </r>
  </si>
  <si>
    <t>通过老旧大棚维修，帮助群众发展产业，提高经济效益，增加菜农收入。</t>
  </si>
  <si>
    <t>技术指导，助推农户持续增收。</t>
  </si>
  <si>
    <r>
      <rPr>
        <sz val="9"/>
        <color theme="1"/>
        <rFont val="宋体"/>
        <charset val="134"/>
      </rPr>
      <t>（</t>
    </r>
    <r>
      <rPr>
        <sz val="9"/>
        <color theme="1"/>
        <rFont val="Times New Roman"/>
        <charset val="134"/>
      </rPr>
      <t>6</t>
    </r>
    <r>
      <rPr>
        <sz val="9"/>
        <color theme="1"/>
        <rFont val="宋体"/>
        <charset val="134"/>
      </rPr>
      <t>）</t>
    </r>
  </si>
  <si>
    <t>农户瓜菜大棚建设项目</t>
  </si>
  <si>
    <t>对全县“三类户”、脱贫户新建的钢架大棚每栋补助10000元。</t>
  </si>
  <si>
    <t>平均每棚瓜菜产量达到3500公斤，产值达到8000元，总产值达到120万元。扶持“三类户”、脱贫户拓宽增收渠道，增加收入。</t>
  </si>
  <si>
    <t>通过政策扶持，技术指导，不断提高瓜菜产品品质效益，助推农户持续增收，防止返贫。</t>
  </si>
  <si>
    <r>
      <rPr>
        <sz val="9"/>
        <color theme="1"/>
        <rFont val="宋体"/>
        <charset val="134"/>
      </rPr>
      <t>（</t>
    </r>
    <r>
      <rPr>
        <sz val="9"/>
        <color theme="1"/>
        <rFont val="Times New Roman"/>
        <charset val="134"/>
      </rPr>
      <t>7</t>
    </r>
    <r>
      <rPr>
        <sz val="9"/>
        <color theme="1"/>
        <rFont val="宋体"/>
        <charset val="134"/>
      </rPr>
      <t>）</t>
    </r>
  </si>
  <si>
    <t>设施农业蔬菜大棚建设项目</t>
  </si>
  <si>
    <r>
      <rPr>
        <sz val="9"/>
        <rFont val="宋体"/>
        <charset val="134"/>
      </rPr>
      <t>对全县企业（合作社、村集体）新建的集中连片</t>
    </r>
    <r>
      <rPr>
        <sz val="9"/>
        <rFont val="Times New Roman"/>
        <charset val="134"/>
      </rPr>
      <t>50</t>
    </r>
    <r>
      <rPr>
        <sz val="9"/>
        <rFont val="宋体"/>
        <charset val="134"/>
      </rPr>
      <t>栋以上的蔬菜大棚，日光温室每平方米补助</t>
    </r>
    <r>
      <rPr>
        <sz val="9"/>
        <rFont val="Times New Roman"/>
        <charset val="134"/>
      </rPr>
      <t>120</t>
    </r>
    <r>
      <rPr>
        <sz val="9"/>
        <rFont val="宋体"/>
        <charset val="134"/>
      </rPr>
      <t>元，双膜钢架大棚每平方米补助</t>
    </r>
    <r>
      <rPr>
        <sz val="9"/>
        <rFont val="Times New Roman"/>
        <charset val="134"/>
      </rPr>
      <t>40</t>
    </r>
    <r>
      <rPr>
        <sz val="9"/>
        <rFont val="宋体"/>
        <charset val="134"/>
      </rPr>
      <t>元，单膜钢架大棚每平方米补助</t>
    </r>
    <r>
      <rPr>
        <sz val="9"/>
        <rFont val="Times New Roman"/>
        <charset val="134"/>
      </rPr>
      <t>18</t>
    </r>
    <r>
      <rPr>
        <sz val="9"/>
        <rFont val="宋体"/>
        <charset val="134"/>
      </rPr>
      <t>元。</t>
    </r>
  </si>
  <si>
    <t>通过政策扶持，全面提高企业（合作社、村集体）经济效益，拓宽群众增收渠道。</t>
  </si>
  <si>
    <t>采取村集体发展模式，通过企业、合作社建设大棚负责运营，对财政奖补形成的资产折股量化到村集体，按照不低于当年银行基准利率给村集体进行分红，带动村集体和农户发展瓜菜产业。</t>
  </si>
  <si>
    <t>6</t>
  </si>
  <si>
    <t>草蓄产业补助项目</t>
  </si>
  <si>
    <t>庆城县人、畜布鲁氏菌病监测与防控一体化技术集成研究与应用推广项目</t>
  </si>
  <si>
    <r>
      <rPr>
        <sz val="9"/>
        <color theme="1"/>
        <rFont val="宋体"/>
        <charset val="134"/>
      </rPr>
      <t>对县内</t>
    </r>
    <r>
      <rPr>
        <sz val="9"/>
        <color theme="1"/>
        <rFont val="Times New Roman"/>
        <charset val="134"/>
      </rPr>
      <t>100</t>
    </r>
    <r>
      <rPr>
        <sz val="9"/>
        <color theme="1"/>
        <rFont val="宋体"/>
        <charset val="134"/>
      </rPr>
      <t>只以上的牛、羊养殖大户（合作社）及辖区内布病易感人群开展布病监测，监测肉羊</t>
    </r>
    <r>
      <rPr>
        <sz val="9"/>
        <color theme="1"/>
        <rFont val="Times New Roman"/>
        <charset val="134"/>
      </rPr>
      <t>2</t>
    </r>
    <r>
      <rPr>
        <sz val="9"/>
        <color theme="1"/>
        <rFont val="宋体"/>
        <charset val="134"/>
      </rPr>
      <t>万只（次），监测肉牛</t>
    </r>
    <r>
      <rPr>
        <sz val="9"/>
        <color theme="1"/>
        <rFont val="Times New Roman"/>
        <charset val="134"/>
      </rPr>
      <t>2000</t>
    </r>
    <r>
      <rPr>
        <sz val="9"/>
        <color theme="1"/>
        <rFont val="宋体"/>
        <charset val="134"/>
      </rPr>
      <t>只（次），监测易感人员</t>
    </r>
    <r>
      <rPr>
        <sz val="9"/>
        <color theme="1"/>
        <rFont val="Times New Roman"/>
        <charset val="134"/>
      </rPr>
      <t>500</t>
    </r>
    <r>
      <rPr>
        <sz val="9"/>
        <color theme="1"/>
        <rFont val="宋体"/>
        <charset val="134"/>
      </rPr>
      <t>人（次）；计划购买诊断试剂</t>
    </r>
    <r>
      <rPr>
        <sz val="9"/>
        <color theme="1"/>
        <rFont val="Times New Roman"/>
        <charset val="134"/>
      </rPr>
      <t>200</t>
    </r>
    <r>
      <rPr>
        <sz val="9"/>
        <color theme="1"/>
        <rFont val="宋体"/>
        <charset val="134"/>
      </rPr>
      <t>瓶（盒），防护服、医用防护口罩、护目镜、手套、雨靴、鞋套等防护物资</t>
    </r>
    <r>
      <rPr>
        <sz val="9"/>
        <color theme="1"/>
        <rFont val="Times New Roman"/>
        <charset val="134"/>
      </rPr>
      <t>10000</t>
    </r>
    <r>
      <rPr>
        <sz val="9"/>
        <color theme="1"/>
        <rFont val="宋体"/>
        <charset val="134"/>
      </rPr>
      <t>套（双、个），</t>
    </r>
    <r>
      <rPr>
        <sz val="9"/>
        <color theme="1"/>
        <rFont val="Times New Roman"/>
        <charset val="134"/>
      </rPr>
      <t>75%</t>
    </r>
    <r>
      <rPr>
        <sz val="9"/>
        <color theme="1"/>
        <rFont val="宋体"/>
        <charset val="134"/>
      </rPr>
      <t>酒精、新洁尔灭、烧碱、强力消毒灵等消毒药</t>
    </r>
    <r>
      <rPr>
        <sz val="9"/>
        <color theme="1"/>
        <rFont val="Times New Roman"/>
        <charset val="134"/>
      </rPr>
      <t>3000</t>
    </r>
    <r>
      <rPr>
        <sz val="9"/>
        <color theme="1"/>
        <rFont val="宋体"/>
        <charset val="134"/>
      </rPr>
      <t>瓶（袋、箱），购买采血管</t>
    </r>
    <r>
      <rPr>
        <sz val="9"/>
        <color theme="1"/>
        <rFont val="Times New Roman"/>
        <charset val="134"/>
      </rPr>
      <t>30000</t>
    </r>
    <r>
      <rPr>
        <sz val="9"/>
        <color theme="1"/>
        <rFont val="宋体"/>
        <charset val="134"/>
      </rPr>
      <t>支（套）及采血、保定人工费用。通过监测，明确庆城县布鲁氏菌病流行特点和传播规律，建立和完善布鲁氏菌病监测体系，进一步提高牛羊健康养殖中综合防治布鲁氏菌病的科学性，最终实现辖区内布病净化。</t>
    </r>
  </si>
  <si>
    <t>降低布病防控成本，最终实现辖区内布病净化，提高羊产业产值。</t>
  </si>
  <si>
    <t>建立和完善布鲁氏菌病监测体系，进一步提高牛羊健康养殖中综合防治布鲁氏菌病的科学性，最终实现辖区内布病净化。</t>
  </si>
  <si>
    <t>疫控中心、相关乡镇</t>
  </si>
  <si>
    <t>庆城县帮扶资产四个一批分类发展项目</t>
  </si>
  <si>
    <t>一是对全县112个巩固一批肉羊合作社及养羊大户，享受奥白绵羊杂交改良推广项目相关扶持政策，不足部分合作社（农户）自筹；同时也可享受辽宁绒山羊推广扶持政策，推广基础母羊1万只、种公羊330只。每新增辽宁绒山羊基础母羊（8月龄，体重70斤以上，生长发育良好，健康无病）1只，每只补助600元;按30只基础母羊投放1只种公羊（1岁以上，体重100斤以上，生长发育良好，健康无病，具有良好的配种能力），每只种公羊补助1000元。与天地农牧签订购羊协议，公司承诺：投放种羊一年内保成活（人为原因造成伤亡除外）；回收羊只要确保生长发育良好，健康无病，公羔45斤以上，回收价900元；母羔45斤以上，回收价700元；套子毛回收300元/公斤。二是对9个升级一批肉牛合作社，每个合作社新增能繁母牛(能繁母牛18月龄以上，体重300公斤以上，生长发育良好，健康无病)30头以上，存栏达到100头以上。新增每头能繁母牛补助3000元，每个合作社奖补资金不超过9万元；三是对全县37个停产闲置肉羊合作社进行盘活，采取以下五种方式补助：①新增奥白基础母羊(基础母羊7月龄，体重80斤以上，生长发育良好，健康无病)100只以上，每只补助600元,每个合作社补助资金不超过6万元；②新增除奥白绵羊以外的其它品种肉羊(基础母羊7月龄体重50斤以上，生长发育良好，健康无病)100只以上，每只补助400元，每个合作社不超过4万元；③新增能繁母牛30头以上，每头能繁母牛(能繁母牛18月 龄以上，体重300公斤以上，生长发育良好，健康无病)补助3000元，每个合作社奖补资金不超过9万元；④新增能繁母猪(能繁母猪8月龄以上，体重130公斤以上，生长发育良好，健康无病)50头以上，每头补助1000元，每个合作社不超过5万元；⑤新增肉鸡、蛋鸡、肉兔等小型畜禽500只以上，或新增驴、鹿等大型畜禽30头以上，每个合作社给予奖补资金6万元。</t>
  </si>
  <si>
    <r>
      <rPr>
        <sz val="9"/>
        <rFont val="宋体"/>
        <charset val="134"/>
      </rPr>
      <t>经营性帮扶资产良性发展，实现规范管理、提质增效目标，以落实</t>
    </r>
    <r>
      <rPr>
        <sz val="9"/>
        <rFont val="Times New Roman"/>
        <charset val="134"/>
      </rPr>
      <t>“</t>
    </r>
    <r>
      <rPr>
        <sz val="9"/>
        <rFont val="宋体"/>
        <charset val="134"/>
      </rPr>
      <t>四个一批</t>
    </r>
    <r>
      <rPr>
        <sz val="9"/>
        <rFont val="Times New Roman"/>
        <charset val="134"/>
      </rPr>
      <t>”</t>
    </r>
    <r>
      <rPr>
        <sz val="9"/>
        <rFont val="宋体"/>
        <charset val="134"/>
      </rPr>
      <t>分类发展工作为重点，有效巩固提升经营主体发展带动能力。</t>
    </r>
  </si>
  <si>
    <t>通过技术服务、订单回收、劳务用工、交售饲草料、提供种畜等多种形式，带动周围农户参与发展产业，增加农户收入。</t>
  </si>
  <si>
    <t>奥白绵羊杂交改良推广项目</t>
  </si>
  <si>
    <r>
      <rPr>
        <sz val="9"/>
        <rFont val="宋体"/>
        <charset val="134"/>
      </rPr>
      <t>对全县</t>
    </r>
    <r>
      <rPr>
        <sz val="9"/>
        <rFont val="Times New Roman"/>
        <charset val="134"/>
      </rPr>
      <t>112</t>
    </r>
    <r>
      <rPr>
        <sz val="9"/>
        <rFont val="宋体"/>
        <charset val="134"/>
      </rPr>
      <t>个巩固一批肉羊合作社及养羊大户推广澳白基础母羊</t>
    </r>
    <r>
      <rPr>
        <sz val="9"/>
        <rFont val="Times New Roman"/>
        <charset val="134"/>
      </rPr>
      <t>5000</t>
    </r>
    <r>
      <rPr>
        <sz val="9"/>
        <rFont val="宋体"/>
        <charset val="134"/>
      </rPr>
      <t>只、种公羊</t>
    </r>
    <r>
      <rPr>
        <sz val="9"/>
        <rFont val="Times New Roman"/>
        <charset val="134"/>
      </rPr>
      <t>200</t>
    </r>
    <r>
      <rPr>
        <sz val="9"/>
        <rFont val="宋体"/>
        <charset val="134"/>
      </rPr>
      <t>只，按照母羊每只补助</t>
    </r>
    <r>
      <rPr>
        <sz val="9"/>
        <rFont val="Times New Roman"/>
        <charset val="134"/>
      </rPr>
      <t>600</t>
    </r>
    <r>
      <rPr>
        <sz val="9"/>
        <rFont val="宋体"/>
        <charset val="134"/>
      </rPr>
      <t>元、种公羊</t>
    </r>
    <r>
      <rPr>
        <sz val="9"/>
        <rFont val="Times New Roman"/>
        <charset val="134"/>
      </rPr>
      <t>1000</t>
    </r>
    <r>
      <rPr>
        <sz val="9"/>
        <rFont val="宋体"/>
        <charset val="134"/>
      </rPr>
      <t>元标准进行补助，不足部分合作社（农户）自筹。</t>
    </r>
  </si>
  <si>
    <r>
      <rPr>
        <sz val="9"/>
        <rFont val="宋体"/>
        <charset val="134"/>
      </rPr>
      <t>通过奥白绵羊杂交改良推广，实现规范管理、提质增效目标，以落实</t>
    </r>
    <r>
      <rPr>
        <sz val="9"/>
        <rFont val="Times New Roman"/>
        <charset val="134"/>
      </rPr>
      <t>“</t>
    </r>
    <r>
      <rPr>
        <sz val="9"/>
        <rFont val="宋体"/>
        <charset val="134"/>
      </rPr>
      <t>四个一批</t>
    </r>
    <r>
      <rPr>
        <sz val="9"/>
        <rFont val="Times New Roman"/>
        <charset val="134"/>
      </rPr>
      <t>”</t>
    </r>
    <r>
      <rPr>
        <sz val="9"/>
        <rFont val="宋体"/>
        <charset val="134"/>
      </rPr>
      <t>分类发展工作为重点，有效巩固提升经营主体发展带动能力。</t>
    </r>
  </si>
  <si>
    <t>带动周围农户参与发展产业，增加农户收入。</t>
  </si>
  <si>
    <t>肉牛产业延链补链强链项目</t>
  </si>
  <si>
    <r>
      <rPr>
        <sz val="9"/>
        <color theme="1"/>
        <rFont val="宋体"/>
        <charset val="134"/>
      </rPr>
      <t>一是肉牛屠宰及产品加工。在桐川镇新建肉牛屠宰加工厂</t>
    </r>
    <r>
      <rPr>
        <sz val="9"/>
        <color theme="1"/>
        <rFont val="Times New Roman"/>
        <charset val="134"/>
      </rPr>
      <t>1</t>
    </r>
    <r>
      <rPr>
        <sz val="9"/>
        <color theme="1"/>
        <rFont val="宋体"/>
        <charset val="134"/>
      </rPr>
      <t>处，新建待宰、屠宰、分割、冷冻、冷却、冷结、暂存、发货等车间</t>
    </r>
    <r>
      <rPr>
        <sz val="9"/>
        <color theme="1"/>
        <rFont val="Times New Roman"/>
        <charset val="134"/>
      </rPr>
      <t>1</t>
    </r>
    <r>
      <rPr>
        <sz val="9"/>
        <color theme="1"/>
        <rFont val="宋体"/>
        <charset val="134"/>
      </rPr>
      <t>万平米，购置安装自动化屠宰流水线</t>
    </r>
    <r>
      <rPr>
        <sz val="9"/>
        <color theme="1"/>
        <rFont val="Times New Roman"/>
        <charset val="134"/>
      </rPr>
      <t>2</t>
    </r>
    <r>
      <rPr>
        <sz val="9"/>
        <color theme="1"/>
        <rFont val="宋体"/>
        <charset val="134"/>
      </rPr>
      <t>套，配套建设环保、办公用房等设施设备，年屠宰肉牛</t>
    </r>
    <r>
      <rPr>
        <sz val="9"/>
        <color theme="1"/>
        <rFont val="Times New Roman"/>
        <charset val="134"/>
      </rPr>
      <t>1</t>
    </r>
    <r>
      <rPr>
        <sz val="9"/>
        <color theme="1"/>
        <rFont val="宋体"/>
        <charset val="134"/>
      </rPr>
      <t>万头以上；同时跟沃尔森合并后开展肉牛精深加工，通过精细化屠宰分割，利用大数据、物联网、互联网现代信息技术筹备建设质量安全溯源体系，开展线上线下销售等，预计可实现年产值</t>
    </r>
    <r>
      <rPr>
        <sz val="9"/>
        <color theme="1"/>
        <rFont val="Times New Roman"/>
        <charset val="134"/>
      </rPr>
      <t>20</t>
    </r>
    <r>
      <rPr>
        <sz val="9"/>
        <color theme="1"/>
        <rFont val="宋体"/>
        <charset val="134"/>
      </rPr>
      <t>亿元；二是肉牛自繁自养户扩群增量。以桐川养牛小镇为重点，在全县肉牛自繁自养户（不包括养殖贩运户）扩群增量，计划扶持新增能繁母牛</t>
    </r>
    <r>
      <rPr>
        <sz val="9"/>
        <color theme="1"/>
        <rFont val="Times New Roman"/>
        <charset val="134"/>
      </rPr>
      <t>3000</t>
    </r>
    <r>
      <rPr>
        <sz val="9"/>
        <color theme="1"/>
        <rFont val="宋体"/>
        <charset val="134"/>
      </rPr>
      <t>头以上。补助标准：每户新增能繁母牛</t>
    </r>
    <r>
      <rPr>
        <sz val="9"/>
        <color theme="1"/>
        <rFont val="Times New Roman"/>
        <charset val="134"/>
      </rPr>
      <t>5</t>
    </r>
    <r>
      <rPr>
        <sz val="9"/>
        <color theme="1"/>
        <rFont val="宋体"/>
        <charset val="134"/>
      </rPr>
      <t>头及以上，每新增能繁母牛（</t>
    </r>
    <r>
      <rPr>
        <sz val="9"/>
        <color theme="1"/>
        <rFont val="Times New Roman"/>
        <charset val="134"/>
      </rPr>
      <t>18</t>
    </r>
    <r>
      <rPr>
        <sz val="9"/>
        <color theme="1"/>
        <rFont val="宋体"/>
        <charset val="134"/>
      </rPr>
      <t>月龄以上，体重</t>
    </r>
    <r>
      <rPr>
        <sz val="9"/>
        <color theme="1"/>
        <rFont val="Times New Roman"/>
        <charset val="134"/>
      </rPr>
      <t>300</t>
    </r>
    <r>
      <rPr>
        <sz val="9"/>
        <color theme="1"/>
        <rFont val="宋体"/>
        <charset val="134"/>
      </rPr>
      <t>公斤以上，生长发育良好，健康无病）</t>
    </r>
    <r>
      <rPr>
        <sz val="9"/>
        <color theme="1"/>
        <rFont val="Times New Roman"/>
        <charset val="134"/>
      </rPr>
      <t>1</t>
    </r>
    <r>
      <rPr>
        <sz val="9"/>
        <color theme="1"/>
        <rFont val="宋体"/>
        <charset val="134"/>
      </rPr>
      <t>头，按照</t>
    </r>
    <r>
      <rPr>
        <sz val="9"/>
        <color theme="1"/>
        <rFont val="Times New Roman"/>
        <charset val="134"/>
      </rPr>
      <t>1000</t>
    </r>
    <r>
      <rPr>
        <sz val="9"/>
        <color theme="1"/>
        <rFont val="宋体"/>
        <charset val="134"/>
      </rPr>
      <t>元给予奖补，已扶持过同类项目不予重复补助。</t>
    </r>
  </si>
  <si>
    <t>进一步延链补链，带动全县肉牛产业集群化发展，通过精深加工实现产业增效，群众增收。</t>
  </si>
  <si>
    <r>
      <rPr>
        <sz val="9"/>
        <rFont val="宋体"/>
        <charset val="134"/>
      </rPr>
      <t>采取</t>
    </r>
    <r>
      <rPr>
        <sz val="9"/>
        <rFont val="Times New Roman"/>
        <charset val="134"/>
      </rPr>
      <t>“</t>
    </r>
    <r>
      <rPr>
        <sz val="9"/>
        <rFont val="宋体"/>
        <charset val="134"/>
      </rPr>
      <t>龙头企业</t>
    </r>
    <r>
      <rPr>
        <sz val="9"/>
        <rFont val="Times New Roman"/>
        <charset val="134"/>
      </rPr>
      <t>+</t>
    </r>
    <r>
      <rPr>
        <sz val="9"/>
        <rFont val="宋体"/>
        <charset val="134"/>
      </rPr>
      <t>合作社</t>
    </r>
    <r>
      <rPr>
        <sz val="9"/>
        <rFont val="Times New Roman"/>
        <charset val="134"/>
      </rPr>
      <t>+</t>
    </r>
    <r>
      <rPr>
        <sz val="9"/>
        <rFont val="宋体"/>
        <charset val="134"/>
      </rPr>
      <t>农户</t>
    </r>
    <r>
      <rPr>
        <sz val="9"/>
        <rFont val="Times New Roman"/>
        <charset val="134"/>
      </rPr>
      <t>”</t>
    </r>
    <r>
      <rPr>
        <sz val="9"/>
        <rFont val="宋体"/>
        <charset val="134"/>
      </rPr>
      <t>的模式，实现企业增效，广大群众增收致富。</t>
    </r>
  </si>
  <si>
    <t>(5)</t>
  </si>
  <si>
    <t>奥白绵羊新品系培育与创新项目</t>
  </si>
  <si>
    <r>
      <rPr>
        <sz val="9"/>
        <rFont val="宋体"/>
        <charset val="134"/>
      </rPr>
      <t>在庆城县肉羊育繁推一体化产业园开展新品种种羊性能测定</t>
    </r>
    <r>
      <rPr>
        <sz val="9"/>
        <rFont val="Times New Roman"/>
        <charset val="134"/>
      </rPr>
      <t>5000</t>
    </r>
    <r>
      <rPr>
        <sz val="9"/>
        <rFont val="宋体"/>
        <charset val="134"/>
      </rPr>
      <t>只，遗传评估</t>
    </r>
    <r>
      <rPr>
        <sz val="9"/>
        <rFont val="Times New Roman"/>
        <charset val="134"/>
      </rPr>
      <t>10000</t>
    </r>
    <r>
      <rPr>
        <sz val="9"/>
        <rFont val="宋体"/>
        <charset val="134"/>
      </rPr>
      <t>只，多胎基因检测</t>
    </r>
    <r>
      <rPr>
        <sz val="9"/>
        <rFont val="Times New Roman"/>
        <charset val="134"/>
      </rPr>
      <t>10000</t>
    </r>
    <r>
      <rPr>
        <sz val="9"/>
        <rFont val="宋体"/>
        <charset val="134"/>
      </rPr>
      <t>只，一只羊补助</t>
    </r>
    <r>
      <rPr>
        <sz val="9"/>
        <rFont val="Times New Roman"/>
        <charset val="134"/>
      </rPr>
      <t>40</t>
    </r>
    <r>
      <rPr>
        <sz val="9"/>
        <rFont val="宋体"/>
        <charset val="134"/>
      </rPr>
      <t>元，辐射周边示范推广</t>
    </r>
    <r>
      <rPr>
        <sz val="9"/>
        <rFont val="Times New Roman"/>
        <charset val="134"/>
      </rPr>
      <t>30000</t>
    </r>
    <r>
      <rPr>
        <sz val="9"/>
        <rFont val="宋体"/>
        <charset val="134"/>
      </rPr>
      <t>只。</t>
    </r>
  </si>
  <si>
    <r>
      <rPr>
        <sz val="9"/>
        <rFont val="宋体"/>
        <charset val="134"/>
      </rPr>
      <t>项目实施后，可完成</t>
    </r>
    <r>
      <rPr>
        <sz val="9"/>
        <rFont val="Times New Roman"/>
        <charset val="134"/>
      </rPr>
      <t>5000</t>
    </r>
    <r>
      <rPr>
        <sz val="9"/>
        <rFont val="宋体"/>
        <charset val="134"/>
      </rPr>
      <t>只种羊生产性能和繁殖性能测定，可向周边示范推广肉羊新品种</t>
    </r>
    <r>
      <rPr>
        <sz val="9"/>
        <rFont val="Times New Roman"/>
        <charset val="134"/>
      </rPr>
      <t>30000</t>
    </r>
    <r>
      <rPr>
        <sz val="9"/>
        <rFont val="宋体"/>
        <charset val="134"/>
      </rPr>
      <t>只，进一步完善良种繁育体系，持续开展肉羊选育工作，提高了良种化水平和种羊竞争力。</t>
    </r>
  </si>
  <si>
    <r>
      <rPr>
        <sz val="9"/>
        <rFont val="宋体"/>
        <charset val="134"/>
      </rPr>
      <t>带动全县养殖户科学养殖，</t>
    </r>
    <r>
      <rPr>
        <sz val="9"/>
        <rFont val="Times New Roman"/>
        <charset val="134"/>
      </rPr>
      <t xml:space="preserve"> </t>
    </r>
    <r>
      <rPr>
        <sz val="9"/>
        <rFont val="宋体"/>
        <charset val="134"/>
      </rPr>
      <t>提升市场竞争力，实现效益最大化，为促进我县肉羊产业高质量健康发展提供种源保障。</t>
    </r>
  </si>
  <si>
    <t>(6)</t>
  </si>
  <si>
    <t>肉羊高效扩繁技术应用与新品种推广</t>
  </si>
  <si>
    <r>
      <rPr>
        <sz val="9"/>
        <color theme="1"/>
        <rFont val="宋体"/>
        <charset val="134"/>
      </rPr>
      <t>在全县肉羊养殖户和养殖合作社开展经济杂交研究和示范服务，以人工授精方式授配基础母羊</t>
    </r>
    <r>
      <rPr>
        <sz val="9"/>
        <color theme="1"/>
        <rFont val="Times New Roman"/>
        <charset val="134"/>
      </rPr>
      <t>20000</t>
    </r>
    <r>
      <rPr>
        <sz val="9"/>
        <color theme="1"/>
        <rFont val="宋体"/>
        <charset val="134"/>
      </rPr>
      <t>只。</t>
    </r>
  </si>
  <si>
    <r>
      <rPr>
        <sz val="9"/>
        <color theme="1"/>
        <rFont val="宋体"/>
        <charset val="134"/>
      </rPr>
      <t>项目实施后，可繁育肉羊</t>
    </r>
    <r>
      <rPr>
        <sz val="9"/>
        <color theme="1"/>
        <rFont val="Times New Roman"/>
        <charset val="134"/>
      </rPr>
      <t>2</t>
    </r>
    <r>
      <rPr>
        <sz val="9"/>
        <color theme="1"/>
        <rFont val="宋体"/>
        <charset val="134"/>
      </rPr>
      <t>万只以上，多增收</t>
    </r>
    <r>
      <rPr>
        <sz val="9"/>
        <color theme="1"/>
        <rFont val="Times New Roman"/>
        <charset val="134"/>
      </rPr>
      <t>1000</t>
    </r>
    <r>
      <rPr>
        <sz val="9"/>
        <color theme="1"/>
        <rFont val="宋体"/>
        <charset val="134"/>
      </rPr>
      <t>万元左右。同时辐射带动周边养殖场户开展杂肉羊改良，提高良种覆盖率，促进肉羊产业健康持续发展。</t>
    </r>
  </si>
  <si>
    <r>
      <rPr>
        <sz val="9"/>
        <color theme="1"/>
        <rFont val="宋体"/>
        <charset val="134"/>
      </rPr>
      <t>订单生产</t>
    </r>
    <r>
      <rPr>
        <sz val="9"/>
        <color theme="1"/>
        <rFont val="Times New Roman"/>
        <charset val="134"/>
      </rPr>
      <t xml:space="preserve"> </t>
    </r>
    <r>
      <rPr>
        <sz val="9"/>
        <color theme="1"/>
        <rFont val="宋体"/>
        <charset val="134"/>
      </rPr>
      <t>托养托管</t>
    </r>
    <r>
      <rPr>
        <sz val="9"/>
        <color theme="1"/>
        <rFont val="Times New Roman"/>
        <charset val="134"/>
      </rPr>
      <t xml:space="preserve"> </t>
    </r>
  </si>
  <si>
    <t>县动物疫控中心</t>
  </si>
  <si>
    <t>(7)</t>
  </si>
  <si>
    <t>庆城县进一步稳定牛羊产业发展项目</t>
  </si>
  <si>
    <r>
      <rPr>
        <sz val="9"/>
        <rFont val="宋体"/>
        <charset val="134"/>
      </rPr>
      <t>为稳定全县牛羊产业发展，防止产业下行造成养殖场户特别是脱贫户、监测对象收入减少，守牢不发生规模性返贫底线，对全县脱贫户、监测对象新增牛每头按照</t>
    </r>
    <r>
      <rPr>
        <sz val="9"/>
        <rFont val="Times New Roman"/>
        <charset val="134"/>
      </rPr>
      <t>500</t>
    </r>
    <r>
      <rPr>
        <sz val="9"/>
        <rFont val="宋体"/>
        <charset val="134"/>
      </rPr>
      <t>元，新增羊每只按照</t>
    </r>
    <r>
      <rPr>
        <sz val="9"/>
        <rFont val="Times New Roman"/>
        <charset val="134"/>
      </rPr>
      <t>100</t>
    </r>
    <r>
      <rPr>
        <sz val="9"/>
        <rFont val="宋体"/>
        <charset val="134"/>
      </rPr>
      <t>元的标准进行补助。</t>
    </r>
  </si>
  <si>
    <r>
      <rPr>
        <sz val="9"/>
        <rFont val="宋体"/>
        <charset val="134"/>
      </rPr>
      <t>坚持适度规模养殖与家庭分散饲养同步推进，按照品种良种化、养殖设施化、生产规范化、粪污无害化、防疫制度化</t>
    </r>
    <r>
      <rPr>
        <sz val="9"/>
        <rFont val="Times New Roman"/>
        <charset val="134"/>
      </rPr>
      <t>“</t>
    </r>
    <r>
      <rPr>
        <sz val="9"/>
        <rFont val="宋体"/>
        <charset val="134"/>
      </rPr>
      <t>五化</t>
    </r>
    <r>
      <rPr>
        <sz val="9"/>
        <rFont val="Times New Roman"/>
        <charset val="134"/>
      </rPr>
      <t>”</t>
    </r>
    <r>
      <rPr>
        <sz val="9"/>
        <rFont val="宋体"/>
        <charset val="134"/>
      </rPr>
      <t>要求，加快良种繁育场、规模养殖场建设。</t>
    </r>
  </si>
  <si>
    <r>
      <rPr>
        <sz val="9"/>
        <rFont val="宋体"/>
        <charset val="134"/>
      </rPr>
      <t>努力构建现代农业三大体系，推动产业集群发展，按照</t>
    </r>
    <r>
      <rPr>
        <sz val="9"/>
        <rFont val="Times New Roman"/>
        <charset val="134"/>
      </rPr>
      <t>“</t>
    </r>
    <r>
      <rPr>
        <sz val="9"/>
        <rFont val="宋体"/>
        <charset val="134"/>
      </rPr>
      <t>强龙头、建基地、扩规模、提品牌、延链条</t>
    </r>
    <r>
      <rPr>
        <sz val="9"/>
        <rFont val="Times New Roman"/>
        <charset val="134"/>
      </rPr>
      <t>”</t>
    </r>
    <r>
      <rPr>
        <sz val="9"/>
        <rFont val="宋体"/>
        <charset val="134"/>
      </rPr>
      <t>的工作思路，不断强化产业基础，进一步巩固拓展脱贫攻坚成果。</t>
    </r>
  </si>
  <si>
    <t>(8)</t>
  </si>
  <si>
    <r>
      <rPr>
        <sz val="9"/>
        <rFont val="Times New Roman"/>
        <charset val="134"/>
      </rPr>
      <t>2025</t>
    </r>
    <r>
      <rPr>
        <sz val="9"/>
        <rFont val="宋体"/>
        <charset val="134"/>
      </rPr>
      <t>年政府购买动物疫病防控与养殖技术指导服务</t>
    </r>
  </si>
  <si>
    <r>
      <rPr>
        <sz val="9"/>
        <rFont val="Times New Roman"/>
        <charset val="134"/>
      </rPr>
      <t>2025</t>
    </r>
    <r>
      <rPr>
        <sz val="9"/>
        <rFont val="宋体"/>
        <charset val="134"/>
      </rPr>
      <t>年政府购买动物疫病防控与养殖技术指导服务概算资金</t>
    </r>
    <r>
      <rPr>
        <sz val="9"/>
        <rFont val="Times New Roman"/>
        <charset val="134"/>
      </rPr>
      <t>300</t>
    </r>
    <r>
      <rPr>
        <sz val="9"/>
        <rFont val="宋体"/>
        <charset val="134"/>
      </rPr>
      <t>万元，其中包含防疫员工资、购买疫苗、防疫物资、过敏死亡补偿、布病采血人工费、技术服务费共计</t>
    </r>
    <r>
      <rPr>
        <sz val="9"/>
        <rFont val="Times New Roman"/>
        <charset val="134"/>
      </rPr>
      <t>300</t>
    </r>
    <r>
      <rPr>
        <sz val="9"/>
        <rFont val="宋体"/>
        <charset val="134"/>
      </rPr>
      <t>万元。对全县</t>
    </r>
    <r>
      <rPr>
        <sz val="9"/>
        <rFont val="Times New Roman"/>
        <charset val="134"/>
      </rPr>
      <t>15</t>
    </r>
    <r>
      <rPr>
        <sz val="9"/>
        <rFont val="宋体"/>
        <charset val="134"/>
      </rPr>
      <t>个乡镇养殖畜禽进行免疫，免疫数量以</t>
    </r>
    <r>
      <rPr>
        <sz val="9"/>
        <rFont val="Times New Roman"/>
        <charset val="134"/>
      </rPr>
      <t>2023</t>
    </r>
    <r>
      <rPr>
        <sz val="9"/>
        <rFont val="宋体"/>
        <charset val="134"/>
      </rPr>
      <t>年</t>
    </r>
    <r>
      <rPr>
        <sz val="9"/>
        <rFont val="Times New Roman"/>
        <charset val="134"/>
      </rPr>
      <t>12</t>
    </r>
    <r>
      <rPr>
        <sz val="9"/>
        <rFont val="宋体"/>
        <charset val="134"/>
      </rPr>
      <t>月</t>
    </r>
    <r>
      <rPr>
        <sz val="9"/>
        <rFont val="Times New Roman"/>
        <charset val="134"/>
      </rPr>
      <t>10</t>
    </r>
    <r>
      <rPr>
        <sz val="9"/>
        <rFont val="宋体"/>
        <charset val="134"/>
      </rPr>
      <t>日各乡镇调查摸底统计数据为基数，牛存栏</t>
    </r>
    <r>
      <rPr>
        <sz val="9"/>
        <rFont val="Times New Roman"/>
        <charset val="134"/>
      </rPr>
      <t>2.8</t>
    </r>
    <r>
      <rPr>
        <sz val="9"/>
        <rFont val="宋体"/>
        <charset val="134"/>
      </rPr>
      <t>万头、羊存栏</t>
    </r>
    <r>
      <rPr>
        <sz val="9"/>
        <rFont val="Times New Roman"/>
        <charset val="134"/>
      </rPr>
      <t>19.8</t>
    </r>
    <r>
      <rPr>
        <sz val="9"/>
        <rFont val="宋体"/>
        <charset val="134"/>
      </rPr>
      <t>万只（不含中盛、奥群</t>
    </r>
    <r>
      <rPr>
        <sz val="9"/>
        <rFont val="Times New Roman"/>
        <charset val="134"/>
      </rPr>
      <t>2</t>
    </r>
    <r>
      <rPr>
        <sz val="9"/>
        <rFont val="宋体"/>
        <charset val="134"/>
      </rPr>
      <t>个龙头企业存栏</t>
    </r>
    <r>
      <rPr>
        <sz val="9"/>
        <rFont val="Times New Roman"/>
        <charset val="134"/>
      </rPr>
      <t>1.8</t>
    </r>
    <r>
      <rPr>
        <sz val="9"/>
        <rFont val="宋体"/>
        <charset val="134"/>
      </rPr>
      <t>万只）、猪存栏</t>
    </r>
    <r>
      <rPr>
        <sz val="9"/>
        <rFont val="Times New Roman"/>
        <charset val="134"/>
      </rPr>
      <t>1.8</t>
    </r>
    <r>
      <rPr>
        <sz val="9"/>
        <rFont val="宋体"/>
        <charset val="134"/>
      </rPr>
      <t>万头（不含</t>
    </r>
    <r>
      <rPr>
        <sz val="9"/>
        <rFont val="Times New Roman"/>
        <charset val="134"/>
      </rPr>
      <t>46</t>
    </r>
    <r>
      <rPr>
        <sz val="9"/>
        <rFont val="宋体"/>
        <charset val="134"/>
      </rPr>
      <t>个规模场存栏</t>
    </r>
    <r>
      <rPr>
        <sz val="9"/>
        <rFont val="Times New Roman"/>
        <charset val="134"/>
      </rPr>
      <t>2.3</t>
    </r>
    <r>
      <rPr>
        <sz val="9"/>
        <rFont val="宋体"/>
        <charset val="134"/>
      </rPr>
      <t>万头）、鸡存栏</t>
    </r>
    <r>
      <rPr>
        <sz val="9"/>
        <rFont val="Times New Roman"/>
        <charset val="134"/>
      </rPr>
      <t>9.12</t>
    </r>
    <r>
      <rPr>
        <sz val="9"/>
        <rFont val="宋体"/>
        <charset val="134"/>
      </rPr>
      <t>万只，犬</t>
    </r>
    <r>
      <rPr>
        <sz val="9"/>
        <rFont val="Times New Roman"/>
        <charset val="134"/>
      </rPr>
      <t>1</t>
    </r>
    <r>
      <rPr>
        <sz val="9"/>
        <rFont val="宋体"/>
        <charset val="134"/>
      </rPr>
      <t>万条。</t>
    </r>
  </si>
  <si>
    <t>增加群众收入，促进市场供应。</t>
  </si>
  <si>
    <t>有效带动周边群众发展养殖业、增加务工就业，增加群众收入。</t>
  </si>
  <si>
    <t>7</t>
  </si>
  <si>
    <t>粮食安全项目</t>
  </si>
  <si>
    <t>春播粮食生产示范点建设项目</t>
  </si>
  <si>
    <r>
      <rPr>
        <sz val="9"/>
        <rFont val="宋体"/>
        <charset val="134"/>
      </rPr>
      <t>创建千亩粮食生产示范点</t>
    </r>
    <r>
      <rPr>
        <sz val="9"/>
        <rFont val="Times New Roman"/>
        <charset val="134"/>
      </rPr>
      <t>4</t>
    </r>
    <r>
      <rPr>
        <sz val="9"/>
        <rFont val="宋体"/>
        <charset val="134"/>
      </rPr>
      <t>个，其中千亩新品种高粱示范点</t>
    </r>
    <r>
      <rPr>
        <sz val="9"/>
        <rFont val="Times New Roman"/>
        <charset val="134"/>
      </rPr>
      <t>3</t>
    </r>
    <r>
      <rPr>
        <sz val="9"/>
        <rFont val="宋体"/>
        <charset val="134"/>
      </rPr>
      <t>个（蔡口集虎家渠</t>
    </r>
    <r>
      <rPr>
        <sz val="9"/>
        <rFont val="Times New Roman"/>
        <charset val="134"/>
      </rPr>
      <t>3000</t>
    </r>
    <r>
      <rPr>
        <sz val="9"/>
        <rFont val="宋体"/>
        <charset val="134"/>
      </rPr>
      <t>亩；马岭贺旗</t>
    </r>
    <r>
      <rPr>
        <sz val="9"/>
        <rFont val="Times New Roman"/>
        <charset val="134"/>
      </rPr>
      <t>2000</t>
    </r>
    <r>
      <rPr>
        <sz val="9"/>
        <rFont val="宋体"/>
        <charset val="134"/>
      </rPr>
      <t>亩，其中品比实验</t>
    </r>
    <r>
      <rPr>
        <sz val="9"/>
        <rFont val="Times New Roman"/>
        <charset val="134"/>
      </rPr>
      <t>4</t>
    </r>
    <r>
      <rPr>
        <sz val="9"/>
        <rFont val="宋体"/>
        <charset val="134"/>
      </rPr>
      <t>个品种</t>
    </r>
    <r>
      <rPr>
        <sz val="9"/>
        <rFont val="Times New Roman"/>
        <charset val="134"/>
      </rPr>
      <t>20</t>
    </r>
    <r>
      <rPr>
        <sz val="9"/>
        <rFont val="宋体"/>
        <charset val="134"/>
      </rPr>
      <t>亩；土桥王塬</t>
    </r>
    <r>
      <rPr>
        <sz val="9"/>
        <rFont val="Times New Roman"/>
        <charset val="134"/>
      </rPr>
      <t>1000</t>
    </r>
    <r>
      <rPr>
        <sz val="9"/>
        <rFont val="宋体"/>
        <charset val="134"/>
      </rPr>
      <t>亩）；高粱每亩补助</t>
    </r>
    <r>
      <rPr>
        <sz val="9"/>
        <rFont val="Times New Roman"/>
        <charset val="134"/>
      </rPr>
      <t>150</t>
    </r>
    <r>
      <rPr>
        <sz val="9"/>
        <rFont val="宋体"/>
        <charset val="134"/>
      </rPr>
      <t>元，其中品比试验每亩补助</t>
    </r>
    <r>
      <rPr>
        <sz val="9"/>
        <rFont val="Times New Roman"/>
        <charset val="134"/>
      </rPr>
      <t>400</t>
    </r>
    <r>
      <rPr>
        <sz val="9"/>
        <rFont val="宋体"/>
        <charset val="134"/>
      </rPr>
      <t>元；大豆玉米带状复合种植每亩补助</t>
    </r>
    <r>
      <rPr>
        <sz val="9"/>
        <rFont val="Times New Roman"/>
        <charset val="134"/>
      </rPr>
      <t>200</t>
    </r>
    <r>
      <rPr>
        <sz val="9"/>
        <rFont val="宋体"/>
        <charset val="134"/>
      </rPr>
      <t>元。</t>
    </r>
  </si>
  <si>
    <t>提高粮食亩产，增加群众收入。</t>
  </si>
  <si>
    <t>①</t>
  </si>
  <si>
    <t>千亩高粱种植示范点</t>
  </si>
  <si>
    <t>马岭镇贺旗村、蔡口集乡虎家渠村、土桥乡王塬村</t>
  </si>
  <si>
    <r>
      <rPr>
        <sz val="9"/>
        <rFont val="宋体"/>
        <charset val="134"/>
      </rPr>
      <t>推广种植晋杂</t>
    </r>
    <r>
      <rPr>
        <sz val="9"/>
        <rFont val="Times New Roman"/>
        <charset val="134"/>
      </rPr>
      <t>22</t>
    </r>
    <r>
      <rPr>
        <sz val="9"/>
        <rFont val="宋体"/>
        <charset val="134"/>
      </rPr>
      <t>、九糯</t>
    </r>
    <r>
      <rPr>
        <sz val="9"/>
        <rFont val="Times New Roman"/>
        <charset val="134"/>
      </rPr>
      <t>4</t>
    </r>
    <r>
      <rPr>
        <sz val="9"/>
        <rFont val="宋体"/>
        <charset val="134"/>
      </rPr>
      <t>号、九糯</t>
    </r>
    <r>
      <rPr>
        <sz val="9"/>
        <rFont val="Times New Roman"/>
        <charset val="134"/>
      </rPr>
      <t>3</t>
    </r>
    <r>
      <rPr>
        <sz val="9"/>
        <rFont val="宋体"/>
        <charset val="134"/>
      </rPr>
      <t>号、金丰</t>
    </r>
    <r>
      <rPr>
        <sz val="9"/>
        <rFont val="Times New Roman"/>
        <charset val="134"/>
      </rPr>
      <t>301</t>
    </r>
    <r>
      <rPr>
        <sz val="9"/>
        <rFont val="宋体"/>
        <charset val="134"/>
      </rPr>
      <t>等品种，集中连片种植高粱</t>
    </r>
    <r>
      <rPr>
        <sz val="9"/>
        <rFont val="Times New Roman"/>
        <charset val="134"/>
      </rPr>
      <t>6000</t>
    </r>
    <r>
      <rPr>
        <sz val="9"/>
        <rFont val="宋体"/>
        <charset val="134"/>
      </rPr>
      <t>亩，带动相关乡镇高粱种植产业发展；在马岭镇开展高粱新品种对比试验。同时，采取无人机喷施药、肥等农业科技措施，提升田间科学管理水平，增加亩产效益，增加群众经济收入。</t>
    </r>
  </si>
  <si>
    <t>通过推广新品种新技术，提升田间管理水平，增加群众收入。</t>
  </si>
  <si>
    <t>提高高粱亩产，增加群众收入。</t>
  </si>
  <si>
    <t>②</t>
  </si>
  <si>
    <t>千亩大豆玉米带状复合种植示范点</t>
  </si>
  <si>
    <t>马岭、卅铺、玄马、驿马等乡镇村</t>
  </si>
  <si>
    <r>
      <rPr>
        <sz val="9"/>
        <rFont val="宋体"/>
        <charset val="134"/>
      </rPr>
      <t>大豆玉米带状复合种植示范点5</t>
    </r>
    <r>
      <rPr>
        <sz val="9"/>
        <rFont val="Times New Roman"/>
        <charset val="134"/>
      </rPr>
      <t>000</t>
    </r>
    <r>
      <rPr>
        <sz val="9"/>
        <rFont val="宋体"/>
        <charset val="134"/>
      </rPr>
      <t>亩，每亩补助200元。</t>
    </r>
  </si>
  <si>
    <t>通过带状复合种植，提高亩产，增加群众收入。</t>
  </si>
  <si>
    <t>提高大豆玉米亩产，提高群众收入。</t>
  </si>
  <si>
    <t>（2）</t>
  </si>
  <si>
    <t>复种粮油生产示范点建设项目</t>
  </si>
  <si>
    <r>
      <rPr>
        <sz val="9"/>
        <rFont val="宋体"/>
        <charset val="134"/>
      </rPr>
      <t>在全县创建</t>
    </r>
    <r>
      <rPr>
        <sz val="9"/>
        <rFont val="Times New Roman"/>
        <charset val="134"/>
      </rPr>
      <t>500</t>
    </r>
    <r>
      <rPr>
        <sz val="9"/>
        <rFont val="宋体"/>
        <charset val="134"/>
      </rPr>
      <t>亩以上复种粮食县级示范点6个，其中马铃薯3000亩，每亩补助种子350元，1000亩示范点每亩补助耕作费200元；糜子500亩，每亩补助150元；秦杂谷500亩，每亩补助200元；荞麦500亩，每亩补助150元；荏500亩，每亩补助500元。</t>
    </r>
  </si>
  <si>
    <t>通过扶持粮油生产，进一步巩固脱贫发展基础，保障粮食安全，助推农户持续增收。</t>
  </si>
  <si>
    <t>马岭镇、桐川镇、高楼镇等乡镇</t>
  </si>
  <si>
    <t>复种马铃薯项目</t>
  </si>
  <si>
    <t>在全县复种马铃薯3000亩，创建500亩县级示范点2个（桐川镇小塬子村、卅铺镇齐塬村），每亩补助种子100公斤，合计350元每亩，补助资金105万元；示范点每亩补助耕作费200元，补助资金20万元；总计125万元 。</t>
  </si>
  <si>
    <t>通过复种进一步巩固脱贫发展基础，保障粮食安全，助推农户持续增收。</t>
  </si>
  <si>
    <t>糜子复种示范点项目</t>
  </si>
  <si>
    <t>高楼镇丁堡村</t>
  </si>
  <si>
    <t>在高楼镇丁堡村创建500亩糜子复种示范点，每亩补助100元。</t>
  </si>
  <si>
    <t>高楼镇</t>
  </si>
  <si>
    <t>③</t>
  </si>
  <si>
    <t>秦杂谷复种示范点项目</t>
  </si>
  <si>
    <t>在马岭镇宗顾村创建500亩秦杂谷复种示范点，每亩补助200元。</t>
  </si>
  <si>
    <t>④</t>
  </si>
  <si>
    <t>荞麦复种示范点项目</t>
  </si>
  <si>
    <t>桐川镇金家川村</t>
  </si>
  <si>
    <t>在桐川镇金家川村创建700亩荞麦复种示范点，每亩补助100元。</t>
  </si>
  <si>
    <t>桐川镇</t>
  </si>
  <si>
    <t>⑤</t>
  </si>
  <si>
    <t>荏复种示范点项目</t>
  </si>
  <si>
    <t>玄马镇老庄村</t>
  </si>
  <si>
    <t>在玄马镇老庄村创建500亩荏复种示范点，每亩补助500元。</t>
  </si>
  <si>
    <t>（3）</t>
  </si>
  <si>
    <r>
      <rPr>
        <sz val="9"/>
        <rFont val="Times New Roman"/>
        <charset val="134"/>
      </rPr>
      <t>2025</t>
    </r>
    <r>
      <rPr>
        <sz val="9"/>
        <rFont val="宋体"/>
        <charset val="134"/>
      </rPr>
      <t>年秋播冬小麦推广示范建设项目</t>
    </r>
  </si>
  <si>
    <t>马岭顾旗村</t>
  </si>
  <si>
    <r>
      <rPr>
        <sz val="9"/>
        <rFont val="宋体"/>
        <charset val="134"/>
      </rPr>
      <t>创建</t>
    </r>
    <r>
      <rPr>
        <sz val="9"/>
        <rFont val="Times New Roman"/>
        <charset val="134"/>
      </rPr>
      <t>500</t>
    </r>
    <r>
      <rPr>
        <sz val="9"/>
        <rFont val="宋体"/>
        <charset val="134"/>
      </rPr>
      <t>亩以上冬小麦推广示范点，其中品比试验</t>
    </r>
    <r>
      <rPr>
        <sz val="9"/>
        <rFont val="Times New Roman"/>
        <charset val="134"/>
      </rPr>
      <t xml:space="preserve">20 </t>
    </r>
    <r>
      <rPr>
        <sz val="9"/>
        <rFont val="宋体"/>
        <charset val="134"/>
      </rPr>
      <t>亩，新品种</t>
    </r>
    <r>
      <rPr>
        <sz val="9"/>
        <rFont val="Times New Roman"/>
        <charset val="134"/>
      </rPr>
      <t>6</t>
    </r>
    <r>
      <rPr>
        <sz val="9"/>
        <rFont val="宋体"/>
        <charset val="134"/>
      </rPr>
      <t>个以上；示范点每亩补助</t>
    </r>
    <r>
      <rPr>
        <sz val="9"/>
        <rFont val="Times New Roman"/>
        <charset val="134"/>
      </rPr>
      <t>240</t>
    </r>
    <r>
      <rPr>
        <sz val="9"/>
        <rFont val="宋体"/>
        <charset val="134"/>
      </rPr>
      <t>元，品比试验每亩补助</t>
    </r>
    <r>
      <rPr>
        <sz val="9"/>
        <rFont val="Times New Roman"/>
        <charset val="134"/>
      </rPr>
      <t>400</t>
    </r>
    <r>
      <rPr>
        <sz val="9"/>
        <rFont val="宋体"/>
        <charset val="134"/>
      </rPr>
      <t>元。</t>
    </r>
  </si>
  <si>
    <t>增加群众收入，推广示范新品种，提高群众冬小麦种植积极性。</t>
  </si>
  <si>
    <t>通过扶持粮食生产，进一步巩固脱贫发展基础，保障粮食安全，提高农户种植主要粮食作物积极性。</t>
  </si>
  <si>
    <t>8</t>
  </si>
  <si>
    <r>
      <rPr>
        <b/>
        <sz val="9"/>
        <rFont val="宋体"/>
        <charset val="134"/>
      </rPr>
      <t>驿马工业集中区优化整合后控制性规划编制和</t>
    </r>
    <r>
      <rPr>
        <b/>
        <sz val="9"/>
        <rFont val="Times New Roman"/>
        <charset val="134"/>
      </rPr>
      <t>“</t>
    </r>
    <r>
      <rPr>
        <b/>
        <sz val="9"/>
        <rFont val="宋体"/>
        <charset val="134"/>
      </rPr>
      <t>标准地</t>
    </r>
    <r>
      <rPr>
        <b/>
        <sz val="9"/>
        <rFont val="Times New Roman"/>
        <charset val="134"/>
      </rPr>
      <t>”</t>
    </r>
    <r>
      <rPr>
        <b/>
        <sz val="9"/>
        <rFont val="宋体"/>
        <charset val="134"/>
      </rPr>
      <t>区域评估</t>
    </r>
  </si>
  <si>
    <t>驿马镇上关村</t>
  </si>
  <si>
    <r>
      <rPr>
        <sz val="9"/>
        <rFont val="宋体"/>
        <charset val="134"/>
      </rPr>
      <t>按照全国开发区</t>
    </r>
    <r>
      <rPr>
        <sz val="9"/>
        <rFont val="Times New Roman"/>
        <charset val="134"/>
      </rPr>
      <t>“</t>
    </r>
    <r>
      <rPr>
        <sz val="9"/>
        <rFont val="宋体"/>
        <charset val="134"/>
      </rPr>
      <t>一县一园区</t>
    </r>
    <r>
      <rPr>
        <sz val="9"/>
        <rFont val="Times New Roman"/>
        <charset val="134"/>
      </rPr>
      <t>”</t>
    </r>
    <r>
      <rPr>
        <sz val="9"/>
        <rFont val="宋体"/>
        <charset val="134"/>
      </rPr>
      <t>的要求，庆城县津庆产业园和油服产业园优化整合后，编制庆城驿马工业集中区（津庆产业园和油服产业园）控制性详细规划；按照</t>
    </r>
    <r>
      <rPr>
        <sz val="9"/>
        <rFont val="Times New Roman"/>
        <charset val="134"/>
      </rPr>
      <t>“</t>
    </r>
    <r>
      <rPr>
        <sz val="9"/>
        <rFont val="宋体"/>
        <charset val="134"/>
      </rPr>
      <t>标准地</t>
    </r>
    <r>
      <rPr>
        <sz val="9"/>
        <rFont val="Times New Roman"/>
        <charset val="134"/>
      </rPr>
      <t>”</t>
    </r>
    <r>
      <rPr>
        <sz val="9"/>
        <rFont val="宋体"/>
        <charset val="134"/>
      </rPr>
      <t>的出让要求，编制稳评、能评等区域性评估。</t>
    </r>
  </si>
  <si>
    <t>服务园区落地项目建设，加快项目建设用地出让。</t>
  </si>
  <si>
    <t>驿马工业集中区管委会</t>
  </si>
  <si>
    <t>9</t>
  </si>
  <si>
    <t>农特产品品牌培育推介及销售奖补项目</t>
  </si>
  <si>
    <t>庆城县</t>
  </si>
  <si>
    <r>
      <rPr>
        <sz val="9"/>
        <rFont val="宋体"/>
        <charset val="134"/>
      </rPr>
      <t>充分发挥</t>
    </r>
    <r>
      <rPr>
        <sz val="9"/>
        <rFont val="Times New Roman"/>
        <charset val="134"/>
      </rPr>
      <t>“</t>
    </r>
    <r>
      <rPr>
        <sz val="9"/>
        <rFont val="宋体"/>
        <charset val="134"/>
      </rPr>
      <t>甘味</t>
    </r>
    <r>
      <rPr>
        <sz val="9"/>
        <rFont val="Times New Roman"/>
        <charset val="134"/>
      </rPr>
      <t>”</t>
    </r>
    <r>
      <rPr>
        <sz val="9"/>
        <rFont val="宋体"/>
        <charset val="134"/>
      </rPr>
      <t>品牌示范带动作用，持续提升</t>
    </r>
    <r>
      <rPr>
        <sz val="9"/>
        <rFont val="Times New Roman"/>
        <charset val="134"/>
      </rPr>
      <t>“</t>
    </r>
    <r>
      <rPr>
        <sz val="9"/>
        <rFont val="宋体"/>
        <charset val="134"/>
      </rPr>
      <t>甘味</t>
    </r>
    <r>
      <rPr>
        <sz val="9"/>
        <rFont val="Times New Roman"/>
        <charset val="134"/>
      </rPr>
      <t>”</t>
    </r>
    <r>
      <rPr>
        <sz val="9"/>
        <rFont val="宋体"/>
        <charset val="134"/>
      </rPr>
      <t>品牌市场影响力和竞争力，鼓励使用</t>
    </r>
    <r>
      <rPr>
        <sz val="9"/>
        <rFont val="Times New Roman"/>
        <charset val="134"/>
      </rPr>
      <t>“</t>
    </r>
    <r>
      <rPr>
        <sz val="9"/>
        <rFont val="宋体"/>
        <charset val="134"/>
      </rPr>
      <t>庆州一品</t>
    </r>
    <r>
      <rPr>
        <sz val="9"/>
        <rFont val="Times New Roman"/>
        <charset val="134"/>
      </rPr>
      <t>”</t>
    </r>
    <r>
      <rPr>
        <sz val="9"/>
        <rFont val="宋体"/>
        <charset val="134"/>
      </rPr>
      <t>区域公用品牌，以品牌引领带动农户产业发展，对全县符合奖补条件的企业商标品牌进行奖补；对农产品收购、储存环节予以奖补，带动农户发展特色农产品。同时对每年到省会或一线城市、县外市内及其它市州开展农特产品宣传推介活动的经营主体进行补助。</t>
    </r>
  </si>
  <si>
    <r>
      <rPr>
        <sz val="9"/>
        <rFont val="宋体"/>
        <charset val="134"/>
      </rPr>
      <t>通过项目补助，进一步提升</t>
    </r>
    <r>
      <rPr>
        <sz val="9"/>
        <rFont val="Times New Roman"/>
        <charset val="134"/>
      </rPr>
      <t>“</t>
    </r>
    <r>
      <rPr>
        <sz val="9"/>
        <rFont val="宋体"/>
        <charset val="134"/>
      </rPr>
      <t>三品一标</t>
    </r>
    <r>
      <rPr>
        <sz val="9"/>
        <rFont val="Times New Roman"/>
        <charset val="134"/>
      </rPr>
      <t>”“</t>
    </r>
    <r>
      <rPr>
        <sz val="9"/>
        <rFont val="宋体"/>
        <charset val="134"/>
      </rPr>
      <t>甘味</t>
    </r>
    <r>
      <rPr>
        <sz val="9"/>
        <rFont val="Times New Roman"/>
        <charset val="134"/>
      </rPr>
      <t>”</t>
    </r>
    <r>
      <rPr>
        <sz val="9"/>
        <rFont val="宋体"/>
        <charset val="134"/>
      </rPr>
      <t>品牌市场影响力和竞争力，持续建设规模化、标准化、绿色化生产基地，培育叫得响的企业品牌，持续推动现代寒旱农业高质量发展。</t>
    </r>
  </si>
  <si>
    <t>按照以贮代销、以销带增的方式，提升企业品牌知名度，带动果农生产优质果品，让周边群众切实感受到品牌提升带来的红利。</t>
  </si>
  <si>
    <r>
      <rPr>
        <sz val="9"/>
        <rFont val="宋体"/>
        <charset val="134"/>
      </rPr>
      <t>县农业农村局</t>
    </r>
    <r>
      <rPr>
        <sz val="9"/>
        <rFont val="Times New Roman"/>
        <charset val="134"/>
      </rPr>
      <t xml:space="preserve">
</t>
    </r>
  </si>
  <si>
    <t>10</t>
  </si>
  <si>
    <t>东西部协作引进企业奖补项目</t>
  </si>
  <si>
    <r>
      <rPr>
        <sz val="9"/>
        <rFont val="宋体"/>
        <charset val="134"/>
      </rPr>
      <t>根据《甘肃省东西部协作产业合作专项奖补资金管理办法（试行）》（甘农法规</t>
    </r>
    <r>
      <rPr>
        <sz val="9"/>
        <rFont val="Times New Roman"/>
        <charset val="134"/>
      </rPr>
      <t>[2021]3</t>
    </r>
    <r>
      <rPr>
        <sz val="9"/>
        <rFont val="宋体"/>
        <charset val="134"/>
      </rPr>
      <t>号），对符合条件的中商农博城、岐伯故里大健康城等项目所引进的企业进行奖补。</t>
    </r>
  </si>
  <si>
    <t>通过项目奖补，进一步提升企业基础设施建设水平，有效带动农业特色产业发展，群众持续增收。</t>
  </si>
  <si>
    <r>
      <rPr>
        <sz val="9"/>
        <rFont val="宋体"/>
        <charset val="134"/>
      </rPr>
      <t>采取企业</t>
    </r>
    <r>
      <rPr>
        <sz val="9"/>
        <rFont val="Times New Roman"/>
        <charset val="134"/>
      </rPr>
      <t>+</t>
    </r>
    <r>
      <rPr>
        <sz val="9"/>
        <rFont val="宋体"/>
        <charset val="134"/>
      </rPr>
      <t>基地</t>
    </r>
    <r>
      <rPr>
        <sz val="9"/>
        <rFont val="Times New Roman"/>
        <charset val="134"/>
      </rPr>
      <t>+</t>
    </r>
    <r>
      <rPr>
        <sz val="9"/>
        <rFont val="宋体"/>
        <charset val="134"/>
      </rPr>
      <t>村集体</t>
    </r>
    <r>
      <rPr>
        <sz val="9"/>
        <rFont val="Times New Roman"/>
        <charset val="134"/>
      </rPr>
      <t>+</t>
    </r>
    <r>
      <rPr>
        <sz val="9"/>
        <rFont val="宋体"/>
        <charset val="134"/>
      </rPr>
      <t>农户的方式，进一步提升联农带农能力，实现产业延链补链。</t>
    </r>
  </si>
  <si>
    <t>县商务局</t>
  </si>
  <si>
    <t>11</t>
  </si>
  <si>
    <t>高素质农民培育项目</t>
  </si>
  <si>
    <r>
      <rPr>
        <sz val="9"/>
        <rFont val="宋体"/>
        <charset val="134"/>
      </rPr>
      <t>对全县种植、养殖、农民专业合作社、家庭农场、种养大户负责人及动物防疫检疫检测等技术人员进行能力提升培训</t>
    </r>
    <r>
      <rPr>
        <sz val="9"/>
        <rFont val="Times New Roman"/>
        <charset val="134"/>
      </rPr>
      <t>300</t>
    </r>
    <r>
      <rPr>
        <sz val="9"/>
        <rFont val="宋体"/>
        <charset val="134"/>
      </rPr>
      <t>人次。</t>
    </r>
  </si>
  <si>
    <t>全面提升种植、养殖、农民专业合作社、家庭农场、种养大户负责人及动物防疫检疫检测等技术人员生产经营管理水平，促进产业提质增效。</t>
  </si>
  <si>
    <t>采取能人大户带动，开展技术服务，进一步提高特色产业发展水平。</t>
  </si>
  <si>
    <t>12</t>
  </si>
  <si>
    <t>财政衔接资金和东西部协作资金中期绩效评价项目</t>
  </si>
  <si>
    <t>对2025年财政衔接资金和东西部协作资金项目进行中期绩效评价及管理。</t>
  </si>
  <si>
    <t>对2025年财政衔接资金和东西部协作资金项目进行中期绩效评价及管理，确保资金使用安全和规模，达到预期的目标。</t>
  </si>
  <si>
    <t>13</t>
  </si>
  <si>
    <t>项目管理费</t>
  </si>
  <si>
    <t>用于项目规划编制、项目评估、论证、验收、成果宣传、档案管理和项目资料印刷费等开支。</t>
  </si>
  <si>
    <t>提升项目管理水平和质量，确保项目顺利实施。</t>
  </si>
  <si>
    <t>（二）加工流通项目</t>
  </si>
  <si>
    <t>甘肃道地药材和地方特色食品快速检测研发项目</t>
  </si>
  <si>
    <r>
      <rPr>
        <sz val="9"/>
        <rFont val="宋体"/>
        <charset val="134"/>
      </rPr>
      <t>建成道地药材和地方特色食品快速检测研发中心</t>
    </r>
    <r>
      <rPr>
        <sz val="9"/>
        <rFont val="Times New Roman"/>
        <charset val="134"/>
      </rPr>
      <t>1</t>
    </r>
    <r>
      <rPr>
        <sz val="9"/>
        <rFont val="宋体"/>
        <charset val="134"/>
      </rPr>
      <t>处，购置设备若干，总投资</t>
    </r>
    <r>
      <rPr>
        <sz val="9"/>
        <rFont val="Times New Roman"/>
        <charset val="134"/>
      </rPr>
      <t>1000</t>
    </r>
    <r>
      <rPr>
        <sz val="9"/>
        <rFont val="宋体"/>
        <charset val="134"/>
      </rPr>
      <t>万元。</t>
    </r>
  </si>
  <si>
    <t>进一步提升道地中药材研发检测水平，提升产品附加值。</t>
  </si>
  <si>
    <r>
      <rPr>
        <sz val="9"/>
        <rFont val="宋体"/>
        <charset val="0"/>
      </rPr>
      <t>采取公司</t>
    </r>
    <r>
      <rPr>
        <sz val="9"/>
        <rFont val="Times New Roman"/>
        <charset val="0"/>
      </rPr>
      <t>+</t>
    </r>
    <r>
      <rPr>
        <sz val="9"/>
        <rFont val="宋体"/>
        <charset val="0"/>
      </rPr>
      <t>基地</t>
    </r>
    <r>
      <rPr>
        <sz val="9"/>
        <rFont val="Times New Roman"/>
        <charset val="0"/>
      </rPr>
      <t>+</t>
    </r>
    <r>
      <rPr>
        <sz val="9"/>
        <rFont val="宋体"/>
        <charset val="0"/>
      </rPr>
      <t>农户的方式，有效带动产业发展，群众增收。</t>
    </r>
  </si>
  <si>
    <r>
      <rPr>
        <sz val="9"/>
        <rFont val="宋体"/>
        <charset val="134"/>
      </rPr>
      <t>驿马</t>
    </r>
    <r>
      <rPr>
        <sz val="9"/>
        <rFont val="Times New Roman"/>
        <charset val="134"/>
      </rPr>
      <t xml:space="preserve">
</t>
    </r>
    <r>
      <rPr>
        <sz val="9"/>
        <rFont val="宋体"/>
        <charset val="134"/>
      </rPr>
      <t>管委会</t>
    </r>
  </si>
  <si>
    <t>天津现代创新创新中药科技有限公司</t>
  </si>
  <si>
    <t>2</t>
  </si>
  <si>
    <t>马岭镇粮食加工项目</t>
  </si>
  <si>
    <r>
      <rPr>
        <sz val="9"/>
        <rFont val="宋体"/>
        <charset val="134"/>
      </rPr>
      <t>建库房及烘干车间各一座，硬化晾晒场</t>
    </r>
    <r>
      <rPr>
        <sz val="9"/>
        <rFont val="Times New Roman"/>
        <charset val="134"/>
      </rPr>
      <t>1</t>
    </r>
    <r>
      <rPr>
        <sz val="9"/>
        <rFont val="宋体"/>
        <charset val="134"/>
      </rPr>
      <t>处，烘干设备一套。</t>
    </r>
  </si>
  <si>
    <t>粮食加工可以帮助农民将农产品干燥防腐，提高农产品的质量和产值，从而获得更高的销售价格，还能够降低农产品在储存和运输过程中的损失和浪费，节省成本。粮食烘干项目的收益主要来源于粮食烘干服务收费，以及通过提高粮食品质和市场竞争力带来的间接收益，根据市场调研，粮食烘干机的用户为作业服务模式的，平均收费120元/吨。</t>
  </si>
  <si>
    <t>马岭镇粮食加工项目，建设晾晒、烘干、运输、仓储全流程工程，能够保证庆城县及周边县区粮食质量，防止粮食因含水率过高而发生霉变、发芽等问题，从而影响粮食质量和储存期限。粮食烘干机的使用可以提高工作效率，相比传统的晾晒方式，粮食烘干设备能够在短时间内将粮食烘干，不受天气条件限制。</t>
  </si>
  <si>
    <t>农业机械化中心</t>
  </si>
  <si>
    <t>庆城县果蔬仓储建设项目</t>
  </si>
  <si>
    <r>
      <rPr>
        <sz val="9"/>
        <rFont val="宋体"/>
        <charset val="134"/>
      </rPr>
      <t>依托相关企业、合作社、家庭农场，新建果蔬气调库</t>
    </r>
    <r>
      <rPr>
        <sz val="9"/>
        <rFont val="Times New Roman"/>
        <charset val="134"/>
      </rPr>
      <t>100</t>
    </r>
    <r>
      <rPr>
        <sz val="9"/>
        <rFont val="宋体"/>
        <charset val="134"/>
      </rPr>
      <t>吨以上的奖补</t>
    </r>
    <r>
      <rPr>
        <sz val="9"/>
        <rFont val="Times New Roman"/>
        <charset val="134"/>
      </rPr>
      <t>12</t>
    </r>
    <r>
      <rPr>
        <sz val="9"/>
        <rFont val="宋体"/>
        <charset val="134"/>
      </rPr>
      <t>万元，每增加</t>
    </r>
    <r>
      <rPr>
        <sz val="9"/>
        <rFont val="Times New Roman"/>
        <charset val="134"/>
      </rPr>
      <t>100</t>
    </r>
    <r>
      <rPr>
        <sz val="9"/>
        <rFont val="宋体"/>
        <charset val="134"/>
      </rPr>
      <t>吨奖补</t>
    </r>
    <r>
      <rPr>
        <sz val="9"/>
        <rFont val="Times New Roman"/>
        <charset val="134"/>
      </rPr>
      <t>8</t>
    </r>
    <r>
      <rPr>
        <sz val="9"/>
        <rFont val="宋体"/>
        <charset val="134"/>
      </rPr>
      <t>万元，最多不超过</t>
    </r>
    <r>
      <rPr>
        <sz val="9"/>
        <rFont val="Times New Roman"/>
        <charset val="134"/>
      </rPr>
      <t>100</t>
    </r>
    <r>
      <rPr>
        <sz val="9"/>
        <rFont val="宋体"/>
        <charset val="134"/>
      </rPr>
      <t>万元。</t>
    </r>
    <r>
      <rPr>
        <sz val="9"/>
        <rFont val="Times New Roman"/>
        <charset val="134"/>
      </rPr>
      <t xml:space="preserve">
</t>
    </r>
  </si>
  <si>
    <t>增加村集体经济收入，企业带动农户发展产业。</t>
  </si>
  <si>
    <t>吸纳就业、技术指导</t>
  </si>
  <si>
    <t>庆城县苹果初加工项目</t>
  </si>
  <si>
    <t>赤城镇、白马铺镇等乡镇</t>
  </si>
  <si>
    <r>
      <rPr>
        <sz val="9"/>
        <rFont val="宋体"/>
        <charset val="134"/>
      </rPr>
      <t>依托本地企业与省外上市农产品销售企业联合，实施苹果初加工生产项目，主要生产苹果冻干、脆片、蜜饯等延链产品，新建厂房、车间、设备等，配套道路等设施，村集体经济与企业联合经营，持股分红。总投资</t>
    </r>
    <r>
      <rPr>
        <sz val="9"/>
        <rFont val="Times New Roman"/>
        <charset val="134"/>
      </rPr>
      <t>2250</t>
    </r>
    <r>
      <rPr>
        <sz val="9"/>
        <rFont val="宋体"/>
        <charset val="134"/>
      </rPr>
      <t>万元。</t>
    </r>
  </si>
  <si>
    <t>进一步延伸苹果产业链，稳定苹果生产和销售链条，提升附加值，提高果农的收入。</t>
  </si>
  <si>
    <r>
      <rPr>
        <sz val="9"/>
        <rFont val="宋体"/>
        <charset val="134"/>
      </rPr>
      <t>增加就业岗位</t>
    </r>
    <r>
      <rPr>
        <sz val="9"/>
        <rFont val="Times New Roman"/>
        <charset val="134"/>
      </rPr>
      <t>150</t>
    </r>
    <r>
      <rPr>
        <sz val="9"/>
        <rFont val="宋体"/>
        <charset val="134"/>
      </rPr>
      <t>余个，改善周边果农收益低、效益不佳问题。</t>
    </r>
  </si>
  <si>
    <t>（三）产业服务支持项目</t>
  </si>
  <si>
    <t>农机社会化服务组织建设项目</t>
  </si>
  <si>
    <t>马岭镇、蔡家庙乡、玄马镇、驿马镇、卅铺镇、白马铺镇</t>
  </si>
  <si>
    <r>
      <rPr>
        <sz val="9"/>
        <color theme="1"/>
        <rFont val="宋体"/>
        <charset val="134"/>
      </rPr>
      <t>在马岭镇、蔡家庙乡、玄马镇、驿马镇、卅铺镇、白马铺镇培育提升农机社会化服务组织</t>
    </r>
    <r>
      <rPr>
        <sz val="9"/>
        <color theme="1"/>
        <rFont val="Times New Roman"/>
        <charset val="134"/>
      </rPr>
      <t>6</t>
    </r>
    <r>
      <rPr>
        <sz val="9"/>
        <color theme="1"/>
        <rFont val="宋体"/>
        <charset val="134"/>
      </rPr>
      <t>个，新建机具库棚、机具停放场，新购置农机具等，按照新增投资不超过</t>
    </r>
    <r>
      <rPr>
        <sz val="9"/>
        <color theme="1"/>
        <rFont val="Times New Roman"/>
        <charset val="134"/>
      </rPr>
      <t>30%</t>
    </r>
    <r>
      <rPr>
        <sz val="9"/>
        <color theme="1"/>
        <rFont val="宋体"/>
        <charset val="134"/>
      </rPr>
      <t>的给予奖补。</t>
    </r>
  </si>
  <si>
    <t>培育布局合理、功能完善的农机社会化服务组织，提升农机合作社基础设施，优化农机装备结构，发挥示范带动作用，推动全县农业机械化和农业现代化持续快速发展。</t>
  </si>
  <si>
    <t>提升农机合作社基础设施，优化农机装备结构，发挥示范带动作用，带动群众增收。</t>
  </si>
  <si>
    <t>县农机中心</t>
  </si>
  <si>
    <t>农机骨干及驾驶员考证技能培训项目</t>
  </si>
  <si>
    <r>
      <rPr>
        <sz val="9"/>
        <rFont val="Times New Roman"/>
        <charset val="0"/>
      </rPr>
      <t>2025.01-2025</t>
    </r>
    <r>
      <rPr>
        <sz val="9"/>
        <rFont val="Times New Roman"/>
        <charset val="134"/>
      </rPr>
      <t>.12</t>
    </r>
  </si>
  <si>
    <r>
      <rPr>
        <sz val="9"/>
        <rFont val="宋体"/>
        <charset val="134"/>
      </rPr>
      <t>农机驾驶员技能培训，举办培训班</t>
    </r>
    <r>
      <rPr>
        <sz val="9"/>
        <rFont val="Times New Roman"/>
        <charset val="134"/>
      </rPr>
      <t>2</t>
    </r>
    <r>
      <rPr>
        <sz val="9"/>
        <rFont val="宋体"/>
        <charset val="134"/>
      </rPr>
      <t>期</t>
    </r>
    <r>
      <rPr>
        <sz val="9"/>
        <rFont val="Times New Roman"/>
        <charset val="134"/>
      </rPr>
      <t>100</t>
    </r>
    <r>
      <rPr>
        <sz val="9"/>
        <rFont val="宋体"/>
        <charset val="134"/>
      </rPr>
      <t>人</t>
    </r>
    <r>
      <rPr>
        <sz val="9"/>
        <rFont val="Times New Roman"/>
        <charset val="134"/>
      </rPr>
      <t>20</t>
    </r>
    <r>
      <rPr>
        <sz val="9"/>
        <rFont val="宋体"/>
        <charset val="134"/>
      </rPr>
      <t>万元，加强对农机从业人员技术操作、安全意识等教育培训。</t>
    </r>
  </si>
  <si>
    <t>提高农机驾驶人员技能水平，增加安全生产意识。</t>
  </si>
  <si>
    <t>通过持续开展职业技能培训，农村劳动力职业水平和就业创业能力不断提升，务工收入持续增长。</t>
  </si>
  <si>
    <t>庆城县人工影响天气项目</t>
  </si>
  <si>
    <r>
      <rPr>
        <sz val="9"/>
        <rFont val="宋体"/>
        <charset val="0"/>
      </rPr>
      <t>（</t>
    </r>
    <r>
      <rPr>
        <sz val="9"/>
        <rFont val="Times New Roman"/>
        <charset val="0"/>
      </rPr>
      <t>1</t>
    </r>
    <r>
      <rPr>
        <sz val="9"/>
        <rFont val="宋体"/>
        <charset val="0"/>
      </rPr>
      <t>）</t>
    </r>
  </si>
  <si>
    <t>马岭作业点人影作业装备配置项目</t>
  </si>
  <si>
    <t>为作业点配置三七高炮、固定火箭架、弹药柜物联网管理终端等人工影响天气作业设备装备。</t>
  </si>
  <si>
    <t>项目的实施，将使庆城县人工增雨（雪）和防雹的手段得到显著地改善，人工增雨防雹能力得到大力提升，从而推动防灾减灾工作跃上新的台阶。</t>
  </si>
  <si>
    <t>项目建成后，将进一步改善人工防雹、增雨等保障现状，提高农业生产、农民增收的能力。</t>
  </si>
  <si>
    <t>县气象局</t>
  </si>
  <si>
    <r>
      <rPr>
        <sz val="9"/>
        <rFont val="宋体"/>
        <charset val="0"/>
      </rPr>
      <t>（</t>
    </r>
    <r>
      <rPr>
        <sz val="9"/>
        <rFont val="Times New Roman"/>
        <charset val="0"/>
      </rPr>
      <t>2</t>
    </r>
    <r>
      <rPr>
        <sz val="9"/>
        <rFont val="宋体"/>
        <charset val="0"/>
      </rPr>
      <t>）</t>
    </r>
  </si>
  <si>
    <t>驿马作业点人影作业装备配置项目</t>
  </si>
  <si>
    <t>驿马镇</t>
  </si>
  <si>
    <r>
      <rPr>
        <sz val="9"/>
        <rFont val="宋体"/>
        <charset val="0"/>
      </rPr>
      <t>（</t>
    </r>
    <r>
      <rPr>
        <sz val="9"/>
        <rFont val="Times New Roman"/>
        <charset val="0"/>
      </rPr>
      <t>3</t>
    </r>
    <r>
      <rPr>
        <sz val="9"/>
        <rFont val="宋体"/>
        <charset val="0"/>
      </rPr>
      <t>）</t>
    </r>
  </si>
  <si>
    <r>
      <rPr>
        <sz val="9"/>
        <rFont val="Times New Roman"/>
        <charset val="134"/>
      </rPr>
      <t>2025</t>
    </r>
    <r>
      <rPr>
        <sz val="9"/>
        <rFont val="宋体"/>
        <charset val="134"/>
      </rPr>
      <t>年气象防灾减灾及气象为农服务项目</t>
    </r>
  </si>
  <si>
    <r>
      <rPr>
        <sz val="9"/>
        <rFont val="宋体"/>
        <charset val="134"/>
      </rPr>
      <t>根据业务需要购买人影保险，物联网手持终端购置，弹药购置和气象仪器设备采购，地面区域气象站检定维修，人工影响天气站点运行维护。</t>
    </r>
    <r>
      <rPr>
        <sz val="9"/>
        <rFont val="Times New Roman"/>
        <charset val="134"/>
      </rPr>
      <t xml:space="preserve">
</t>
    </r>
  </si>
  <si>
    <t>该项目的实施将进一步保障全县区域站数据能够及时有效的进行传输，为气象服务提供科学依据，同时将使庆城县人工增雨（雪）和防雹的能力得到显著的改善，人工增雨防雹安全性得到大力提升，从而能够推动气象防灾减灾工作跃上新的台阶，不断提高农业生产、农民增收的能力和水平。</t>
  </si>
  <si>
    <t>有效保障产业发展，提高农户的积极性，增加农民收入。</t>
  </si>
  <si>
    <r>
      <rPr>
        <b/>
        <sz val="9"/>
        <rFont val="宋体"/>
        <charset val="134"/>
      </rPr>
      <t>岐黄文化主题微短剧拍摄项目</t>
    </r>
    <r>
      <rPr>
        <b/>
        <sz val="9"/>
        <rFont val="Times New Roman"/>
        <charset val="134"/>
      </rPr>
      <t xml:space="preserve">
</t>
    </r>
  </si>
  <si>
    <t>庆城镇药王洞村</t>
  </si>
  <si>
    <r>
      <rPr>
        <sz val="9"/>
        <rFont val="宋体"/>
        <charset val="134"/>
      </rPr>
      <t>与中央电视台未来电视公司合作，拍摄以岐黄中医药文化为主题的</t>
    </r>
    <r>
      <rPr>
        <sz val="9"/>
        <rFont val="Times New Roman"/>
        <charset val="134"/>
      </rPr>
      <t>50</t>
    </r>
    <r>
      <rPr>
        <sz val="9"/>
        <rFont val="宋体"/>
        <charset val="134"/>
      </rPr>
      <t>集微短剧，利用影视剧的方式推介庆城农文旅融合发展，扩大庆城文化旅游知名度，带动庆城农文旅融合向纵深发展。</t>
    </r>
  </si>
  <si>
    <t>利用影视剧的影响力扩大旅游宣传是当前促进文化旅游产业发展的有效方式，微短剧因其投资小、投放平台广泛，是当前影视剧发展的新兴业态，挖掘庆城深厚历史文化，利用微短剧进行表现，能有效提升庆城旅游知名度，促进庆城农文旅产业发展。</t>
  </si>
  <si>
    <t>庆城县与央视未来电视版权共享，收益共享。</t>
  </si>
  <si>
    <t>县文旅局</t>
  </si>
  <si>
    <t>县融媒体中心</t>
  </si>
  <si>
    <t>《寻找治愈疾病的另一种方式》岐黄中医药文化产业高质量发展开发项目</t>
  </si>
  <si>
    <t>由国际著名导演执导，中法两国艺术团队共同打造的世界第一部介绍中国传统医学的大型电影纪录片《寻找治愈疾病的另一种方式》，将在我县拍摄取景，由国际艺术家卡雷导演采访中医文化学博士研究生导师、著名国学专家、中医文化学家张其成，全面提升庆城县中医药文化发源地的地域文化品牌，增强人们对岐黄中医药文化的认识，带动农户种植中药材的积极性，增加农户的收入，进一步促进庆城县文旅康养产业和岐黄中医药文化产业的发展，推动庆城县岐黄文化品牌的传播。</t>
  </si>
  <si>
    <t>全面提升庆城县中医药文化发源地的地域文化品牌，增强人们对岐黄中医药文化的认识，带动农户种植中药材的积极性，增加农户的收入，进一步促进庆城县文旅康养产业和岐黄中医药文化产业的发展，推动庆城县岐黄文化品牌的传播。</t>
  </si>
  <si>
    <t>带动农户种植中药材的积极性，增加农户的收入，进一步促进庆城县文旅康养产业和岐黄中医药文化产业的发展。推动庆城县岐黄文化品牌的传播。</t>
  </si>
  <si>
    <t>《庆城县“十五五规划”暨县域经济发展规划》及《庆城县“十五五”文旅融合高质量发展规划暨旅游策划》编制项目</t>
  </si>
  <si>
    <r>
      <rPr>
        <sz val="9"/>
        <color theme="1"/>
        <rFont val="宋体"/>
        <charset val="134"/>
      </rPr>
      <t>《庆城县</t>
    </r>
    <r>
      <rPr>
        <sz val="9"/>
        <color theme="1"/>
        <rFont val="Times New Roman"/>
        <charset val="134"/>
      </rPr>
      <t>“</t>
    </r>
    <r>
      <rPr>
        <sz val="9"/>
        <color theme="1"/>
        <rFont val="宋体"/>
        <charset val="134"/>
      </rPr>
      <t>十五五规划</t>
    </r>
    <r>
      <rPr>
        <sz val="9"/>
        <color theme="1"/>
        <rFont val="Times New Roman"/>
        <charset val="134"/>
      </rPr>
      <t>”</t>
    </r>
    <r>
      <rPr>
        <sz val="9"/>
        <color theme="1"/>
        <rFont val="宋体"/>
        <charset val="134"/>
      </rPr>
      <t>暨县域经济发展规划》及《庆城县</t>
    </r>
    <r>
      <rPr>
        <sz val="9"/>
        <color theme="1"/>
        <rFont val="Times New Roman"/>
        <charset val="134"/>
      </rPr>
      <t>“</t>
    </r>
    <r>
      <rPr>
        <sz val="9"/>
        <color theme="1"/>
        <rFont val="宋体"/>
        <charset val="134"/>
      </rPr>
      <t>十五五</t>
    </r>
    <r>
      <rPr>
        <sz val="9"/>
        <color theme="1"/>
        <rFont val="Times New Roman"/>
        <charset val="134"/>
      </rPr>
      <t>”</t>
    </r>
    <r>
      <rPr>
        <sz val="9"/>
        <color theme="1"/>
        <rFont val="宋体"/>
        <charset val="134"/>
      </rPr>
      <t>文旅融合高质量发展规划暨旅游策划》编制</t>
    </r>
  </si>
  <si>
    <r>
      <rPr>
        <sz val="9"/>
        <color theme="1"/>
        <rFont val="宋体"/>
        <charset val="134"/>
      </rPr>
      <t>按照革命老区东西部城市对口帮扶机制，全面总结</t>
    </r>
    <r>
      <rPr>
        <sz val="9"/>
        <color theme="1"/>
        <rFont val="Times New Roman"/>
        <charset val="134"/>
      </rPr>
      <t>“</t>
    </r>
    <r>
      <rPr>
        <sz val="9"/>
        <color theme="1"/>
        <rFont val="宋体"/>
        <charset val="134"/>
      </rPr>
      <t>十四五</t>
    </r>
    <r>
      <rPr>
        <sz val="9"/>
        <color theme="1"/>
        <rFont val="Times New Roman"/>
        <charset val="134"/>
      </rPr>
      <t>”</t>
    </r>
    <r>
      <rPr>
        <sz val="9"/>
        <color theme="1"/>
        <rFont val="宋体"/>
        <charset val="134"/>
      </rPr>
      <t>发展成效，锚定</t>
    </r>
    <r>
      <rPr>
        <sz val="9"/>
        <color theme="1"/>
        <rFont val="Times New Roman"/>
        <charset val="134"/>
      </rPr>
      <t>2035</t>
    </r>
    <r>
      <rPr>
        <sz val="9"/>
        <color theme="1"/>
        <rFont val="宋体"/>
        <charset val="134"/>
      </rPr>
      <t>年远景目标，瞄准</t>
    </r>
    <r>
      <rPr>
        <sz val="9"/>
        <color theme="1"/>
        <rFont val="Times New Roman"/>
        <charset val="134"/>
      </rPr>
      <t>“</t>
    </r>
    <r>
      <rPr>
        <sz val="9"/>
        <color theme="1"/>
        <rFont val="宋体"/>
        <charset val="134"/>
      </rPr>
      <t>十五五</t>
    </r>
    <r>
      <rPr>
        <sz val="9"/>
        <color theme="1"/>
        <rFont val="Times New Roman"/>
        <charset val="134"/>
      </rPr>
      <t>”</t>
    </r>
    <r>
      <rPr>
        <sz val="9"/>
        <color theme="1"/>
        <rFont val="宋体"/>
        <charset val="134"/>
      </rPr>
      <t>时期需求最迫切、短板最突出的阶段性任务，制定契合全县实际的</t>
    </r>
    <r>
      <rPr>
        <sz val="9"/>
        <color theme="1"/>
        <rFont val="Times New Roman"/>
        <charset val="134"/>
      </rPr>
      <t>“</t>
    </r>
    <r>
      <rPr>
        <sz val="9"/>
        <color theme="1"/>
        <rFont val="宋体"/>
        <charset val="134"/>
      </rPr>
      <t>十五五</t>
    </r>
    <r>
      <rPr>
        <sz val="9"/>
        <color theme="1"/>
        <rFont val="Times New Roman"/>
        <charset val="134"/>
      </rPr>
      <t>”</t>
    </r>
    <r>
      <rPr>
        <sz val="9"/>
        <color theme="1"/>
        <rFont val="宋体"/>
        <charset val="134"/>
      </rPr>
      <t>规划纲要，明确国民经济和社会发展的总体目标、战略布局、重要任务、优势产业发展方向、重大建设工程和重点项目布局，以及经济社会发展的主要政策、措施等。通过文旅融合高质量发展规划，可以推动旅游产品的创新和旅游服务质量的提升，从而吸引更多的游客前来旅游消费，带动旅游收入的增长。</t>
    </r>
  </si>
  <si>
    <t>县发改局</t>
  </si>
  <si>
    <t>县发改局、县文旅局</t>
  </si>
  <si>
    <t>玄马镇高效农业产业园供水提质扩容项目</t>
  </si>
  <si>
    <r>
      <rPr>
        <sz val="9"/>
        <rFont val="宋体"/>
        <charset val="134"/>
      </rPr>
      <t>玄马镇</t>
    </r>
    <r>
      <rPr>
        <sz val="9"/>
        <rFont val="Times New Roman"/>
        <charset val="134"/>
      </rPr>
      <t xml:space="preserve">
</t>
    </r>
    <r>
      <rPr>
        <sz val="9"/>
        <rFont val="宋体"/>
        <charset val="134"/>
      </rPr>
      <t>贾桥村</t>
    </r>
  </si>
  <si>
    <r>
      <rPr>
        <sz val="9"/>
        <rFont val="宋体"/>
        <charset val="134"/>
      </rPr>
      <t>新建高度</t>
    </r>
    <r>
      <rPr>
        <sz val="9"/>
        <rFont val="Times New Roman"/>
        <charset val="134"/>
      </rPr>
      <t>10</t>
    </r>
    <r>
      <rPr>
        <sz val="9"/>
        <rFont val="宋体"/>
        <charset val="134"/>
      </rPr>
      <t>米半经</t>
    </r>
    <r>
      <rPr>
        <sz val="9"/>
        <rFont val="Times New Roman"/>
        <charset val="134"/>
      </rPr>
      <t>4</t>
    </r>
    <r>
      <rPr>
        <sz val="9"/>
        <rFont val="宋体"/>
        <charset val="134"/>
      </rPr>
      <t>米</t>
    </r>
    <r>
      <rPr>
        <sz val="9"/>
        <rFont val="Times New Roman"/>
        <charset val="134"/>
      </rPr>
      <t>500</t>
    </r>
    <r>
      <rPr>
        <sz val="9"/>
        <rFont val="宋体"/>
        <charset val="134"/>
      </rPr>
      <t>立方米水塔一座，辐射管线果蔬大棚。</t>
    </r>
  </si>
  <si>
    <r>
      <rPr>
        <sz val="9"/>
        <rFont val="宋体"/>
        <charset val="134"/>
      </rPr>
      <t>通过实施该项目，持续提升贾桥瓜菜产业市场竞争力和可持续发展能力。</t>
    </r>
  </si>
  <si>
    <r>
      <rPr>
        <sz val="9"/>
        <rFont val="宋体"/>
        <charset val="134"/>
      </rPr>
      <t>县水务局</t>
    </r>
  </si>
  <si>
    <r>
      <rPr>
        <b/>
        <sz val="9"/>
        <rFont val="宋体"/>
        <charset val="134"/>
      </rPr>
      <t>庆城县</t>
    </r>
    <r>
      <rPr>
        <b/>
        <sz val="9"/>
        <rFont val="Times New Roman"/>
        <charset val="134"/>
      </rPr>
      <t>“</t>
    </r>
    <r>
      <rPr>
        <b/>
        <sz val="9"/>
        <rFont val="宋体"/>
        <charset val="134"/>
      </rPr>
      <t>数商兴农</t>
    </r>
    <r>
      <rPr>
        <b/>
        <sz val="9"/>
        <rFont val="Times New Roman"/>
        <charset val="134"/>
      </rPr>
      <t>”</t>
    </r>
    <r>
      <rPr>
        <b/>
        <sz val="9"/>
        <rFont val="宋体"/>
        <charset val="134"/>
      </rPr>
      <t>电商精英人才培育项目</t>
    </r>
  </si>
  <si>
    <r>
      <rPr>
        <sz val="9"/>
        <rFont val="Times New Roman"/>
        <charset val="0"/>
      </rPr>
      <t>2025.01</t>
    </r>
    <r>
      <rPr>
        <sz val="9"/>
        <rFont val="Times New Roman"/>
        <charset val="134"/>
      </rPr>
      <t>—</t>
    </r>
    <r>
      <rPr>
        <sz val="9"/>
        <rFont val="Times New Roman"/>
        <charset val="0"/>
      </rPr>
      <t>2025.12</t>
    </r>
  </si>
  <si>
    <r>
      <rPr>
        <sz val="8"/>
        <rFont val="Times New Roman"/>
        <charset val="134"/>
      </rPr>
      <t>12</t>
    </r>
    <r>
      <rPr>
        <sz val="8"/>
        <rFont val="宋体"/>
        <charset val="134"/>
      </rPr>
      <t>个农文旅融合发展建设示范村：白马铺镇王畔村、赤城镇老庄村、马岭镇马岭村、高楼镇雷岘村、玄马镇孔桥村、庆城镇药王洞村、卅铺镇十五里铺村、桐川镇张旗村、驿马镇儒林村、太白梁乡中合铺村、蔡家庙乡大堡子村、南庄乡丰台村</t>
    </r>
  </si>
  <si>
    <r>
      <rPr>
        <sz val="9"/>
        <rFont val="Times New Roman"/>
        <charset val="134"/>
      </rPr>
      <t xml:space="preserve">    </t>
    </r>
    <r>
      <rPr>
        <sz val="9"/>
        <rFont val="宋体"/>
        <charset val="134"/>
      </rPr>
      <t>以县域内致富带头人和村组干部、返乡青年、高校毕业生、退伍军人等有意愿从事直播带货、网店经营的优秀青年人才为对象，通过集中授课、线上学习、带岗实训、实地考察等方式，围绕电商基础知识、农特产品营销技能、直播带货与短视频营销技巧、电商供应链管理、跨境电商业务等技能提升和事业发展等内容进行授课，为全县培育孵化一批优质电商供应企业和行业</t>
    </r>
    <r>
      <rPr>
        <sz val="9"/>
        <rFont val="Times New Roman"/>
        <charset val="134"/>
      </rPr>
      <t>“</t>
    </r>
    <r>
      <rPr>
        <sz val="9"/>
        <rFont val="宋体"/>
        <charset val="134"/>
      </rPr>
      <t>领军型</t>
    </r>
    <r>
      <rPr>
        <sz val="9"/>
        <rFont val="Times New Roman"/>
        <charset val="134"/>
      </rPr>
      <t>”</t>
    </r>
    <r>
      <rPr>
        <sz val="9"/>
        <rFont val="宋体"/>
        <charset val="134"/>
      </rPr>
      <t>电商人才（共</t>
    </r>
    <r>
      <rPr>
        <sz val="9"/>
        <rFont val="Times New Roman"/>
        <charset val="134"/>
      </rPr>
      <t>150</t>
    </r>
    <r>
      <rPr>
        <sz val="9"/>
        <rFont val="宋体"/>
        <charset val="134"/>
      </rPr>
      <t>人）。指导学员通过自己并带动他人，利用抖音、快手等平台，采取直播和短视频的方式，线上引流营销、推介宣传庆城农特产品及品牌，提升我县农特产品市场占有率和知名度，带动群众增收就业。</t>
    </r>
  </si>
  <si>
    <t>通过该项目的实施，为全县培育发展一批电商运营精英人才和对外宣传推介达人，有效带动农村地区农特产品销售和乡村旅游消费增长，助推县域经高质量发展。</t>
  </si>
  <si>
    <t>通过电商精英人才的培育和激励，促使该批人才积极运用网络营销和宣传推介技能，主动对接农户、企业及市场，有效建立采购、储存、包装、营销链条，充分利用互联网平台和网络流量等新兴资源，广泛对接国内外市场，实现消费及出口增长，带动农民增加收入。</t>
  </si>
  <si>
    <t>玄马镇贾桥村蔬菜基地水土流失治理项目</t>
  </si>
  <si>
    <t>玄马镇
贾桥村</t>
  </si>
  <si>
    <t>治理贾桥高效农业产业园北侧荒沟，填埋土方15万方，铺设钢筋混凝土拱形涵管240米，整理项目用地80余亩。</t>
  </si>
  <si>
    <t>通过实施该项目，持续提升贾桥瓜菜产业市场竞争力和可持续发展能力。</t>
  </si>
  <si>
    <t>玄马镇贾桥村高效农业产业园产业环路建设项目</t>
  </si>
  <si>
    <t>玄马镇贾桥村</t>
  </si>
  <si>
    <t>新修派出所至何渠子产业环形路2.5公里、桥涵2座、混凝土排水渠3000米，配建安防等设施。</t>
  </si>
  <si>
    <t>通过实施该项目，提升产业园配套设施，为菜农产销瓜菜提供便利，增加群众收入。</t>
  </si>
  <si>
    <t>驿马镇驿马村甘肃新沐生态农业家庭农场改造项目</t>
  </si>
  <si>
    <t>驿马镇驿马村</t>
  </si>
  <si>
    <t>驿马村甘肃新沐生态农业家庭农场进行改造，建成集观光旅游、休闲娱乐和鹿肉烧烤等为一体的露营地。</t>
  </si>
  <si>
    <t>通过项目实施，有效带动鹿产业发展，增加农户收入。</t>
  </si>
  <si>
    <t>带动周边群众就业务工，增加农户收入。</t>
  </si>
  <si>
    <r>
      <rPr>
        <b/>
        <sz val="9"/>
        <rFont val="宋体"/>
        <charset val="134"/>
      </rPr>
      <t>驿马镇</t>
    </r>
    <r>
      <rPr>
        <b/>
        <sz val="9"/>
        <rFont val="Times New Roman"/>
        <charset val="134"/>
      </rPr>
      <t>“</t>
    </r>
    <r>
      <rPr>
        <b/>
        <sz val="9"/>
        <rFont val="宋体"/>
        <charset val="134"/>
      </rPr>
      <t>三元双向</t>
    </r>
    <r>
      <rPr>
        <b/>
        <sz val="9"/>
        <rFont val="Times New Roman"/>
        <charset val="134"/>
      </rPr>
      <t>”</t>
    </r>
    <r>
      <rPr>
        <b/>
        <sz val="9"/>
        <rFont val="宋体"/>
        <charset val="134"/>
      </rPr>
      <t>循环农业有机肥生产项目</t>
    </r>
  </si>
  <si>
    <t>驿马镇儒林村</t>
  </si>
  <si>
    <r>
      <rPr>
        <sz val="9"/>
        <rFont val="宋体"/>
        <charset val="134"/>
      </rPr>
      <t>计划新上年产</t>
    </r>
    <r>
      <rPr>
        <sz val="9"/>
        <rFont val="Times New Roman"/>
        <charset val="134"/>
      </rPr>
      <t>10</t>
    </r>
    <r>
      <rPr>
        <sz val="9"/>
        <rFont val="宋体"/>
        <charset val="134"/>
      </rPr>
      <t>万吨有机肥厂生产线</t>
    </r>
    <r>
      <rPr>
        <sz val="9"/>
        <rFont val="Times New Roman"/>
        <charset val="134"/>
      </rPr>
      <t>1</t>
    </r>
    <r>
      <rPr>
        <sz val="9"/>
        <rFont val="宋体"/>
        <charset val="134"/>
      </rPr>
      <t>条，新建发酵车间、造粒车间、化粪池等配套设施。</t>
    </r>
  </si>
  <si>
    <t>中央专项彩票公益金</t>
  </si>
  <si>
    <t>项目建成后，全县畜禽粪污可得到综合利用率，降低农用化肥污染，有效提升耕地地力和农作物产量。</t>
  </si>
  <si>
    <r>
      <rPr>
        <sz val="9"/>
        <rFont val="宋体"/>
        <charset val="134"/>
      </rPr>
      <t>联农带农的方式主要为：畜禽粪污及废弃苹果树枝条、食用菌棒、菌包都可再次有偿回收群众，可为群众增加收入；为群众提供就业岗位</t>
    </r>
    <r>
      <rPr>
        <sz val="9"/>
        <rFont val="Times New Roman"/>
        <charset val="134"/>
      </rPr>
      <t>150</t>
    </r>
    <r>
      <rPr>
        <sz val="9"/>
        <rFont val="宋体"/>
        <charset val="134"/>
      </rPr>
      <t>个；有效减少畜禽粪污及废弃物带来的环境污染。</t>
    </r>
  </si>
  <si>
    <r>
      <rPr>
        <b/>
        <sz val="9"/>
        <rFont val="Times New Roman"/>
        <charset val="134"/>
      </rPr>
      <t xml:space="preserve">
</t>
    </r>
    <r>
      <rPr>
        <b/>
        <sz val="9"/>
        <rFont val="宋体"/>
        <charset val="134"/>
      </rPr>
      <t>（四）乡村建设示范村及和美乡村创建项目</t>
    </r>
  </si>
  <si>
    <t>乡村建设示范村  建设项目</t>
  </si>
  <si>
    <t>驿马镇上关村乡村建设示范村建设项目</t>
  </si>
  <si>
    <r>
      <rPr>
        <sz val="9"/>
        <color rgb="FF000000"/>
        <rFont val="宋体"/>
        <charset val="134"/>
      </rPr>
      <t>扩建菌菇大棚</t>
    </r>
    <r>
      <rPr>
        <sz val="9"/>
        <color rgb="FF000000"/>
        <rFont val="Times New Roman"/>
        <charset val="134"/>
      </rPr>
      <t>30</t>
    </r>
    <r>
      <rPr>
        <sz val="9"/>
        <color rgb="FF000000"/>
        <rFont val="宋体"/>
        <charset val="134"/>
      </rPr>
      <t>个，配套生物质颗粒加工设备和食用菌烘干设备，配套相关基础设施，修建产业道路</t>
    </r>
    <r>
      <rPr>
        <sz val="9"/>
        <color rgb="FF000000"/>
        <rFont val="Times New Roman"/>
        <charset val="134"/>
      </rPr>
      <t>1</t>
    </r>
    <r>
      <rPr>
        <sz val="9"/>
        <color rgb="FF000000"/>
        <rFont val="宋体"/>
        <charset val="134"/>
      </rPr>
      <t>公里，入户路硬化</t>
    </r>
    <r>
      <rPr>
        <sz val="9"/>
        <color rgb="FF000000"/>
        <rFont val="Times New Roman"/>
        <charset val="134"/>
      </rPr>
      <t>1</t>
    </r>
    <r>
      <rPr>
        <sz val="9"/>
        <color rgb="FF000000"/>
        <rFont val="宋体"/>
        <charset val="134"/>
      </rPr>
      <t>公里，村组主干道沿线，小菜园</t>
    </r>
    <r>
      <rPr>
        <sz val="9"/>
        <color rgb="FF000000"/>
        <rFont val="Times New Roman"/>
        <charset val="134"/>
      </rPr>
      <t>30</t>
    </r>
    <r>
      <rPr>
        <sz val="9"/>
        <color rgb="FF000000"/>
        <rFont val="宋体"/>
        <charset val="134"/>
      </rPr>
      <t>个，清理村组主干道沿线三堆</t>
    </r>
    <r>
      <rPr>
        <sz val="9"/>
        <color rgb="FF000000"/>
        <rFont val="Times New Roman"/>
        <charset val="134"/>
      </rPr>
      <t>2</t>
    </r>
    <r>
      <rPr>
        <sz val="9"/>
        <color rgb="FF000000"/>
        <rFont val="宋体"/>
        <charset val="134"/>
      </rPr>
      <t>公里，进行人居环境卫生整治。</t>
    </r>
  </si>
  <si>
    <r>
      <rPr>
        <sz val="9"/>
        <color theme="1"/>
        <rFont val="宋体"/>
        <charset val="134"/>
      </rPr>
      <t>衔接推进乡村振兴补助资金</t>
    </r>
  </si>
  <si>
    <r>
      <rPr>
        <sz val="9"/>
        <color indexed="8"/>
        <rFont val="宋体"/>
        <charset val="134"/>
      </rPr>
      <t>提升村容村貌，为群众提供宜居、舒适、整洁的村庄环境</t>
    </r>
  </si>
  <si>
    <r>
      <rPr>
        <sz val="9"/>
        <color theme="1"/>
        <rFont val="宋体"/>
        <charset val="134"/>
      </rPr>
      <t>县农业农村局</t>
    </r>
  </si>
  <si>
    <r>
      <rPr>
        <sz val="9"/>
        <color indexed="8"/>
        <rFont val="宋体"/>
        <charset val="134"/>
      </rPr>
      <t>驿马镇</t>
    </r>
  </si>
  <si>
    <t>南庄乡新庄村乡村建设示范村建设项目</t>
  </si>
  <si>
    <r>
      <rPr>
        <sz val="9"/>
        <rFont val="宋体"/>
        <charset val="134"/>
      </rPr>
      <t>南庄乡新庄村</t>
    </r>
  </si>
  <si>
    <r>
      <rPr>
        <sz val="9"/>
        <rFont val="Times New Roman"/>
        <charset val="134"/>
      </rPr>
      <t>1.</t>
    </r>
    <r>
      <rPr>
        <sz val="9"/>
        <rFont val="宋体"/>
        <charset val="134"/>
      </rPr>
      <t>利用新庄村退耕地、荒山地新栽植连翘</t>
    </r>
    <r>
      <rPr>
        <sz val="9"/>
        <rFont val="Times New Roman"/>
        <charset val="134"/>
      </rPr>
      <t>2000</t>
    </r>
    <r>
      <rPr>
        <sz val="9"/>
        <rFont val="宋体"/>
        <charset val="134"/>
      </rPr>
      <t>亩。对现有</t>
    </r>
    <r>
      <rPr>
        <sz val="9"/>
        <rFont val="Times New Roman"/>
        <charset val="134"/>
      </rPr>
      <t>6000</t>
    </r>
    <r>
      <rPr>
        <sz val="9"/>
        <rFont val="宋体"/>
        <charset val="134"/>
      </rPr>
      <t>亩连翘进行管理（施肥浇水、修剪），并对羊群较多的地方实施防护措施；</t>
    </r>
    <r>
      <rPr>
        <sz val="9"/>
        <rFont val="Times New Roman"/>
        <charset val="134"/>
      </rPr>
      <t>2.</t>
    </r>
    <r>
      <rPr>
        <sz val="9"/>
        <rFont val="宋体"/>
        <charset val="134"/>
      </rPr>
      <t>在新庄庙华新建设施现代农业示范园，镀锌钢架大棚</t>
    </r>
    <r>
      <rPr>
        <sz val="9"/>
        <rFont val="Times New Roman"/>
        <charset val="134"/>
      </rPr>
      <t>4</t>
    </r>
    <r>
      <rPr>
        <sz val="9"/>
        <rFont val="宋体"/>
        <charset val="134"/>
      </rPr>
      <t>座；</t>
    </r>
    <r>
      <rPr>
        <sz val="9"/>
        <rFont val="Times New Roman"/>
        <charset val="134"/>
      </rPr>
      <t xml:space="preserve"> 3.</t>
    </r>
    <r>
      <rPr>
        <sz val="9"/>
        <rFont val="宋体"/>
        <charset val="134"/>
      </rPr>
      <t>闲置废旧校舍，新建中药材加工厂一处，办公用房</t>
    </r>
    <r>
      <rPr>
        <sz val="9"/>
        <rFont val="Times New Roman"/>
        <charset val="134"/>
      </rPr>
      <t>120</t>
    </r>
    <r>
      <rPr>
        <sz val="9"/>
        <rFont val="宋体"/>
        <charset val="134"/>
      </rPr>
      <t>平方米处，加工车间</t>
    </r>
    <r>
      <rPr>
        <sz val="9"/>
        <rFont val="Times New Roman"/>
        <charset val="134"/>
      </rPr>
      <t>200</t>
    </r>
    <r>
      <rPr>
        <sz val="9"/>
        <rFont val="宋体"/>
        <charset val="134"/>
      </rPr>
      <t>平方米，晾晒场</t>
    </r>
    <r>
      <rPr>
        <sz val="9"/>
        <rFont val="Times New Roman"/>
        <charset val="134"/>
      </rPr>
      <t>1000</t>
    </r>
    <r>
      <rPr>
        <sz val="9"/>
        <rFont val="宋体"/>
        <charset val="134"/>
      </rPr>
      <t>平方米；</t>
    </r>
    <r>
      <rPr>
        <sz val="9"/>
        <rFont val="Times New Roman"/>
        <charset val="134"/>
      </rPr>
      <t>4.</t>
    </r>
    <r>
      <rPr>
        <sz val="9"/>
        <rFont val="宋体"/>
        <charset val="134"/>
      </rPr>
      <t>更新栽植苹果树</t>
    </r>
    <r>
      <rPr>
        <sz val="9"/>
        <rFont val="Times New Roman"/>
        <charset val="134"/>
      </rPr>
      <t>50</t>
    </r>
    <r>
      <rPr>
        <sz val="9"/>
        <rFont val="宋体"/>
        <charset val="134"/>
      </rPr>
      <t>亩，间伐改造</t>
    </r>
    <r>
      <rPr>
        <sz val="9"/>
        <rFont val="Times New Roman"/>
        <charset val="134"/>
      </rPr>
      <t>50</t>
    </r>
    <r>
      <rPr>
        <sz val="9"/>
        <rFont val="宋体"/>
        <charset val="134"/>
      </rPr>
      <t>亩，搭建防雹网</t>
    </r>
    <r>
      <rPr>
        <sz val="9"/>
        <rFont val="Times New Roman"/>
        <charset val="134"/>
      </rPr>
      <t>50</t>
    </r>
    <r>
      <rPr>
        <sz val="9"/>
        <rFont val="宋体"/>
        <charset val="134"/>
      </rPr>
      <t>亩。</t>
    </r>
    <r>
      <rPr>
        <sz val="9"/>
        <rFont val="Times New Roman"/>
        <charset val="134"/>
      </rPr>
      <t>5.</t>
    </r>
    <r>
      <rPr>
        <sz val="9"/>
        <rFont val="宋体"/>
        <charset val="134"/>
      </rPr>
      <t>计划采购飞防无人机一台；</t>
    </r>
    <r>
      <rPr>
        <sz val="9"/>
        <rFont val="Times New Roman"/>
        <charset val="134"/>
      </rPr>
      <t>6.</t>
    </r>
    <r>
      <rPr>
        <sz val="9"/>
        <rFont val="宋体"/>
        <charset val="134"/>
      </rPr>
      <t>新修庙华至何塬交界处（老庄至西沟段排水渠维修，需用涵管</t>
    </r>
    <r>
      <rPr>
        <sz val="9"/>
        <rFont val="Times New Roman"/>
        <charset val="134"/>
      </rPr>
      <t>22</t>
    </r>
    <r>
      <rPr>
        <sz val="9"/>
        <rFont val="宋体"/>
        <charset val="134"/>
      </rPr>
      <t>节，贾河漫水桥维修一座。</t>
    </r>
    <r>
      <rPr>
        <sz val="9"/>
        <rFont val="Times New Roman"/>
        <charset val="134"/>
      </rPr>
      <t>7.</t>
    </r>
    <r>
      <rPr>
        <sz val="9"/>
        <rFont val="宋体"/>
        <charset val="134"/>
      </rPr>
      <t>在村部院内新建日间照料中心</t>
    </r>
    <r>
      <rPr>
        <sz val="9"/>
        <rFont val="Times New Roman"/>
        <charset val="134"/>
      </rPr>
      <t>7</t>
    </r>
    <r>
      <rPr>
        <sz val="9"/>
        <rFont val="宋体"/>
        <charset val="134"/>
      </rPr>
      <t>间</t>
    </r>
    <r>
      <rPr>
        <sz val="9"/>
        <rFont val="Times New Roman"/>
        <charset val="134"/>
      </rPr>
      <t>150</t>
    </r>
    <r>
      <rPr>
        <sz val="9"/>
        <rFont val="宋体"/>
        <charset val="134"/>
      </rPr>
      <t>平方米；</t>
    </r>
    <r>
      <rPr>
        <sz val="9"/>
        <rFont val="Times New Roman"/>
        <charset val="134"/>
      </rPr>
      <t>8.</t>
    </r>
    <r>
      <rPr>
        <sz val="9"/>
        <rFont val="宋体"/>
        <charset val="134"/>
      </rPr>
      <t>实施西沟柴家峁山机推地</t>
    </r>
    <r>
      <rPr>
        <sz val="9"/>
        <rFont val="Times New Roman"/>
        <charset val="134"/>
      </rPr>
      <t>100</t>
    </r>
    <r>
      <rPr>
        <sz val="9"/>
        <rFont val="宋体"/>
        <charset val="134"/>
      </rPr>
      <t>亩，用于村集体种植中药材（柴胡）壮大村集体经济；</t>
    </r>
    <r>
      <rPr>
        <sz val="9"/>
        <rFont val="Times New Roman"/>
        <charset val="134"/>
      </rPr>
      <t>9.</t>
    </r>
    <r>
      <rPr>
        <sz val="9"/>
        <rFont val="宋体"/>
        <charset val="134"/>
      </rPr>
      <t>维修高庄组机井</t>
    </r>
    <r>
      <rPr>
        <sz val="9"/>
        <rFont val="Times New Roman"/>
        <charset val="134"/>
      </rPr>
      <t>1</t>
    </r>
    <r>
      <rPr>
        <sz val="9"/>
        <rFont val="宋体"/>
        <charset val="134"/>
      </rPr>
      <t>处，更换水泵，电压线，解决周边群众饮水问题。</t>
    </r>
  </si>
  <si>
    <r>
      <rPr>
        <sz val="9"/>
        <rFont val="宋体"/>
        <charset val="134"/>
      </rPr>
      <t>改善基础设施条件，优化产业结构，提升村级服务能力</t>
    </r>
  </si>
  <si>
    <r>
      <rPr>
        <sz val="9"/>
        <rFont val="宋体"/>
        <charset val="134"/>
      </rPr>
      <t>带动群众增收致富</t>
    </r>
  </si>
  <si>
    <r>
      <rPr>
        <sz val="9"/>
        <color theme="1"/>
        <rFont val="宋体"/>
        <charset val="134"/>
      </rPr>
      <t>南庄乡</t>
    </r>
  </si>
  <si>
    <t>桐川镇北塬头村乡村建设示范村项目</t>
  </si>
  <si>
    <t>桐川镇北塬头村</t>
  </si>
  <si>
    <r>
      <rPr>
        <sz val="9"/>
        <rFont val="Times New Roman"/>
        <charset val="134"/>
      </rPr>
      <t>1</t>
    </r>
    <r>
      <rPr>
        <sz val="9"/>
        <rFont val="宋体"/>
        <charset val="134"/>
      </rPr>
      <t>、新修李家湾、何家湾</t>
    </r>
    <r>
      <rPr>
        <sz val="9"/>
        <rFont val="Times New Roman"/>
        <charset val="134"/>
      </rPr>
      <t>4</t>
    </r>
    <r>
      <rPr>
        <sz val="9"/>
        <rFont val="宋体"/>
        <charset val="134"/>
      </rPr>
      <t>米宽养殖产业砂砾路</t>
    </r>
    <r>
      <rPr>
        <sz val="9"/>
        <rFont val="Times New Roman"/>
        <charset val="134"/>
      </rPr>
      <t>2.5</t>
    </r>
    <r>
      <rPr>
        <sz val="9"/>
        <rFont val="宋体"/>
        <charset val="134"/>
      </rPr>
      <t>公里；</t>
    </r>
    <r>
      <rPr>
        <sz val="9"/>
        <rFont val="Times New Roman"/>
        <charset val="134"/>
      </rPr>
      <t>2</t>
    </r>
    <r>
      <rPr>
        <sz val="9"/>
        <rFont val="宋体"/>
        <charset val="134"/>
      </rPr>
      <t>、在辖区内开展拆危治乱行动，对沿线道路沿线路肩维护、树畦整修，农户庄前屋后垃圾和</t>
    </r>
    <r>
      <rPr>
        <sz val="9"/>
        <rFont val="Times New Roman"/>
        <charset val="134"/>
      </rPr>
      <t>“</t>
    </r>
    <r>
      <rPr>
        <sz val="9"/>
        <rFont val="宋体"/>
        <charset val="134"/>
      </rPr>
      <t>三堆</t>
    </r>
    <r>
      <rPr>
        <sz val="9"/>
        <rFont val="Times New Roman"/>
        <charset val="134"/>
      </rPr>
      <t>”</t>
    </r>
    <r>
      <rPr>
        <sz val="9"/>
        <rFont val="宋体"/>
        <charset val="134"/>
      </rPr>
      <t>清理，全面提升全村整体风貌；</t>
    </r>
    <r>
      <rPr>
        <sz val="9"/>
        <rFont val="Times New Roman"/>
        <charset val="134"/>
      </rPr>
      <t>3</t>
    </r>
    <r>
      <rPr>
        <sz val="9"/>
        <rFont val="宋体"/>
        <charset val="134"/>
      </rPr>
      <t>、计划种植粮饲兼用玉米</t>
    </r>
    <r>
      <rPr>
        <sz val="9"/>
        <rFont val="Times New Roman"/>
        <charset val="134"/>
      </rPr>
      <t>2500</t>
    </r>
    <r>
      <rPr>
        <sz val="9"/>
        <rFont val="宋体"/>
        <charset val="134"/>
      </rPr>
      <t>亩；</t>
    </r>
    <r>
      <rPr>
        <sz val="9"/>
        <rFont val="Times New Roman"/>
        <charset val="134"/>
      </rPr>
      <t>4</t>
    </r>
    <r>
      <rPr>
        <sz val="9"/>
        <rFont val="宋体"/>
        <charset val="134"/>
      </rPr>
      <t>、在李家湾、何家湾、白草湾等组新建肉牛养殖集中点一处，建设牛棚</t>
    </r>
    <r>
      <rPr>
        <sz val="9"/>
        <rFont val="Times New Roman"/>
        <charset val="134"/>
      </rPr>
      <t>3000</t>
    </r>
    <r>
      <rPr>
        <sz val="9"/>
        <rFont val="宋体"/>
        <charset val="134"/>
      </rPr>
      <t>㎡，每平方米奖补</t>
    </r>
    <r>
      <rPr>
        <sz val="9"/>
        <rFont val="Times New Roman"/>
        <charset val="134"/>
      </rPr>
      <t>200</t>
    </r>
    <r>
      <rPr>
        <sz val="9"/>
        <rFont val="宋体"/>
        <charset val="134"/>
      </rPr>
      <t>元，需奖补资金</t>
    </r>
    <r>
      <rPr>
        <sz val="9"/>
        <rFont val="Times New Roman"/>
        <charset val="134"/>
      </rPr>
      <t>60</t>
    </r>
    <r>
      <rPr>
        <sz val="9"/>
        <rFont val="宋体"/>
        <charset val="134"/>
      </rPr>
      <t>万元，新建草棚</t>
    </r>
    <r>
      <rPr>
        <sz val="9"/>
        <rFont val="Times New Roman"/>
        <charset val="134"/>
      </rPr>
      <t>1000</t>
    </r>
    <r>
      <rPr>
        <sz val="9"/>
        <rFont val="宋体"/>
        <charset val="134"/>
      </rPr>
      <t>㎡，每平方米奖补</t>
    </r>
    <r>
      <rPr>
        <sz val="9"/>
        <rFont val="Times New Roman"/>
        <charset val="134"/>
      </rPr>
      <t>100</t>
    </r>
    <r>
      <rPr>
        <sz val="9"/>
        <rFont val="宋体"/>
        <charset val="134"/>
      </rPr>
      <t>元，需奖补资金</t>
    </r>
    <r>
      <rPr>
        <sz val="9"/>
        <rFont val="Times New Roman"/>
        <charset val="134"/>
      </rPr>
      <t>10</t>
    </r>
    <r>
      <rPr>
        <sz val="9"/>
        <rFont val="宋体"/>
        <charset val="134"/>
      </rPr>
      <t>万元；</t>
    </r>
    <r>
      <rPr>
        <sz val="9"/>
        <rFont val="Times New Roman"/>
        <charset val="134"/>
      </rPr>
      <t>5</t>
    </r>
    <r>
      <rPr>
        <sz val="9"/>
        <rFont val="宋体"/>
        <charset val="134"/>
      </rPr>
      <t>、新建北塬头村农资服务中心，新建办公用房</t>
    </r>
    <r>
      <rPr>
        <sz val="9"/>
        <rFont val="Times New Roman"/>
        <charset val="134"/>
      </rPr>
      <t>5</t>
    </r>
    <r>
      <rPr>
        <sz val="9"/>
        <rFont val="宋体"/>
        <charset val="134"/>
      </rPr>
      <t>间</t>
    </r>
    <r>
      <rPr>
        <sz val="9"/>
        <rFont val="Times New Roman"/>
        <charset val="134"/>
      </rPr>
      <t>100</t>
    </r>
    <r>
      <rPr>
        <sz val="9"/>
        <rFont val="宋体"/>
        <charset val="134"/>
      </rPr>
      <t>平方米，储存仓库</t>
    </r>
    <r>
      <rPr>
        <sz val="9"/>
        <rFont val="Times New Roman"/>
        <charset val="134"/>
      </rPr>
      <t>600</t>
    </r>
    <r>
      <rPr>
        <sz val="9"/>
        <rFont val="宋体"/>
        <charset val="134"/>
      </rPr>
      <t>平方米，地基平整及水电路等基础设施完善；</t>
    </r>
    <r>
      <rPr>
        <sz val="9"/>
        <rFont val="Times New Roman"/>
        <charset val="134"/>
      </rPr>
      <t>6</t>
    </r>
    <r>
      <rPr>
        <sz val="9"/>
        <rFont val="宋体"/>
        <charset val="134"/>
      </rPr>
      <t>、根据农户需求，在庄前屋后、空闲场地、庭院和棚舍等发展庭院经济，对达到建设标准的，选择一项进行奖补，计划支持发展</t>
    </r>
    <r>
      <rPr>
        <sz val="9"/>
        <rFont val="Times New Roman"/>
        <charset val="134"/>
      </rPr>
      <t>10</t>
    </r>
    <r>
      <rPr>
        <sz val="9"/>
        <rFont val="宋体"/>
        <charset val="134"/>
      </rPr>
      <t>户，需补助资金</t>
    </r>
    <r>
      <rPr>
        <sz val="9"/>
        <rFont val="Times New Roman"/>
        <charset val="134"/>
      </rPr>
      <t>1</t>
    </r>
    <r>
      <rPr>
        <sz val="9"/>
        <rFont val="宋体"/>
        <charset val="134"/>
      </rPr>
      <t>万元。</t>
    </r>
  </si>
  <si>
    <t>进一步完善农村基础设施和公共服务设施，改善人居环境，带动产业发展，逐渐提高人民群众生活水平和幸福指数。</t>
  </si>
  <si>
    <t>改善农村人居环境，促进新农村建设</t>
  </si>
  <si>
    <t>和美乡村建设项目</t>
  </si>
  <si>
    <t>卅铺镇十五里铺村和美乡村（农文旅融合）建设项目</t>
  </si>
  <si>
    <t>卅铺镇              十五里铺村</t>
  </si>
  <si>
    <r>
      <rPr>
        <sz val="9"/>
        <rFont val="Times New Roman"/>
        <charset val="134"/>
      </rPr>
      <t xml:space="preserve"> 1.</t>
    </r>
    <r>
      <rPr>
        <sz val="9"/>
        <rFont val="宋体"/>
        <charset val="134"/>
      </rPr>
      <t>农村垃圾处理设施：购置洗扫一体车</t>
    </r>
    <r>
      <rPr>
        <sz val="9"/>
        <rFont val="Times New Roman"/>
        <charset val="134"/>
      </rPr>
      <t>1</t>
    </r>
    <r>
      <rPr>
        <sz val="9"/>
        <rFont val="宋体"/>
        <charset val="134"/>
      </rPr>
      <t>辆，铁质</t>
    </r>
    <r>
      <rPr>
        <sz val="9"/>
        <rFont val="Times New Roman"/>
        <charset val="134"/>
      </rPr>
      <t>500</t>
    </r>
    <r>
      <rPr>
        <sz val="9"/>
        <rFont val="宋体"/>
        <charset val="134"/>
      </rPr>
      <t>升垃圾箱</t>
    </r>
    <r>
      <rPr>
        <sz val="9"/>
        <rFont val="Times New Roman"/>
        <charset val="134"/>
      </rPr>
      <t>20</t>
    </r>
    <r>
      <rPr>
        <sz val="9"/>
        <rFont val="宋体"/>
        <charset val="134"/>
      </rPr>
      <t>个，电动卫生保洁车</t>
    </r>
    <r>
      <rPr>
        <sz val="9"/>
        <rFont val="Times New Roman"/>
        <charset val="134"/>
      </rPr>
      <t>20</t>
    </r>
    <r>
      <rPr>
        <sz val="9"/>
        <rFont val="宋体"/>
        <charset val="134"/>
      </rPr>
      <t>辆，小型清淤挖掘机一台；</t>
    </r>
    <r>
      <rPr>
        <sz val="9"/>
        <rFont val="Times New Roman"/>
        <charset val="134"/>
      </rPr>
      <t>2.</t>
    </r>
    <r>
      <rPr>
        <sz val="9"/>
        <rFont val="宋体"/>
        <charset val="134"/>
      </rPr>
      <t>和美乡村公厕项目：计划在石川组张沟新建水冲式厕所一处；</t>
    </r>
    <r>
      <rPr>
        <sz val="9"/>
        <rFont val="Times New Roman"/>
        <charset val="134"/>
      </rPr>
      <t>3.</t>
    </r>
    <r>
      <rPr>
        <sz val="9"/>
        <rFont val="宋体"/>
        <charset val="134"/>
      </rPr>
      <t>桃花山文化广场硬化：铺设桃花山文化广场渗水砖</t>
    </r>
    <r>
      <rPr>
        <sz val="9"/>
        <rFont val="Times New Roman"/>
        <charset val="134"/>
      </rPr>
      <t>3000</t>
    </r>
    <r>
      <rPr>
        <sz val="9"/>
        <rFont val="宋体"/>
        <charset val="134"/>
      </rPr>
      <t>平方米，四周安装健身器材并绿化；</t>
    </r>
    <r>
      <rPr>
        <sz val="9"/>
        <rFont val="Times New Roman"/>
        <charset val="134"/>
      </rPr>
      <t>4.</t>
    </r>
    <r>
      <rPr>
        <sz val="9"/>
        <rFont val="宋体"/>
        <charset val="134"/>
      </rPr>
      <t>农文旅融合十里田园生态农庄生态步道项目：计划在石川组实力田园生态农庄新建生态步道</t>
    </r>
    <r>
      <rPr>
        <sz val="9"/>
        <rFont val="Times New Roman"/>
        <charset val="134"/>
      </rPr>
      <t>2</t>
    </r>
    <r>
      <rPr>
        <sz val="9"/>
        <rFont val="宋体"/>
        <charset val="134"/>
      </rPr>
      <t>公里；</t>
    </r>
    <r>
      <rPr>
        <sz val="9"/>
        <rFont val="Times New Roman"/>
        <charset val="134"/>
      </rPr>
      <t>5.</t>
    </r>
    <r>
      <rPr>
        <sz val="9"/>
        <rFont val="宋体"/>
        <charset val="134"/>
      </rPr>
      <t>和美乡村电力配套项目：计划安装变压器一台，完成约</t>
    </r>
    <r>
      <rPr>
        <sz val="9"/>
        <rFont val="Times New Roman"/>
        <charset val="134"/>
      </rPr>
      <t>2</t>
    </r>
    <r>
      <rPr>
        <sz val="9"/>
        <rFont val="宋体"/>
        <charset val="134"/>
      </rPr>
      <t>公里电力配套项目；</t>
    </r>
    <r>
      <rPr>
        <sz val="9"/>
        <rFont val="Times New Roman"/>
        <charset val="134"/>
      </rPr>
      <t>6.</t>
    </r>
    <r>
      <rPr>
        <sz val="9"/>
        <rFont val="宋体"/>
        <charset val="134"/>
      </rPr>
      <t>农文旅融合十里田园生态农庄砂砾路：在石川组张沟新修农文旅融合十里田园生态农庄内长</t>
    </r>
    <r>
      <rPr>
        <sz val="9"/>
        <rFont val="Times New Roman"/>
        <charset val="134"/>
      </rPr>
      <t>3</t>
    </r>
    <r>
      <rPr>
        <sz val="9"/>
        <rFont val="宋体"/>
        <charset val="134"/>
      </rPr>
      <t>公里，宽</t>
    </r>
    <r>
      <rPr>
        <sz val="9"/>
        <rFont val="Times New Roman"/>
        <charset val="134"/>
      </rPr>
      <t>4</t>
    </r>
    <r>
      <rPr>
        <sz val="9"/>
        <rFont val="宋体"/>
        <charset val="134"/>
      </rPr>
      <t>米砂砾路一条，修建长</t>
    </r>
    <r>
      <rPr>
        <sz val="9"/>
        <rFont val="Times New Roman"/>
        <charset val="134"/>
      </rPr>
      <t>1.5</t>
    </r>
    <r>
      <rPr>
        <sz val="9"/>
        <rFont val="宋体"/>
        <charset val="134"/>
      </rPr>
      <t>公里、高</t>
    </r>
    <r>
      <rPr>
        <sz val="9"/>
        <rFont val="Times New Roman"/>
        <charset val="134"/>
      </rPr>
      <t>1.5</t>
    </r>
    <r>
      <rPr>
        <sz val="9"/>
        <rFont val="宋体"/>
        <charset val="134"/>
      </rPr>
      <t>米、宽约</t>
    </r>
    <r>
      <rPr>
        <sz val="9"/>
        <rFont val="Times New Roman"/>
        <charset val="134"/>
      </rPr>
      <t>2</t>
    </r>
    <r>
      <rPr>
        <sz val="9"/>
        <rFont val="宋体"/>
        <charset val="134"/>
      </rPr>
      <t>米排水渠一条；</t>
    </r>
    <r>
      <rPr>
        <sz val="9"/>
        <rFont val="Times New Roman"/>
        <charset val="134"/>
      </rPr>
      <t>7.</t>
    </r>
    <r>
      <rPr>
        <sz val="9"/>
        <rFont val="宋体"/>
        <charset val="134"/>
      </rPr>
      <t>桃花山上坡路水沟提质改造：受地形所限，十五里铺组桃花山上坡路较窄，会车存在安全隐患，为消除这一隐患，计划在现有长约</t>
    </r>
    <r>
      <rPr>
        <sz val="9"/>
        <rFont val="Times New Roman"/>
        <charset val="134"/>
      </rPr>
      <t>300</t>
    </r>
    <r>
      <rPr>
        <sz val="9"/>
        <rFont val="宋体"/>
        <charset val="134"/>
      </rPr>
      <t>米明渠上面铺设透水盖板。</t>
    </r>
  </si>
  <si>
    <t>通过和美乡村建设，改善村容村貌，吸引更多游客前来消费，增加旅游收入、农产品销售收入等，带动村民增收致富。同时，提升樱桃采摘园和仙桃采摘园党支部知名度和美誉度，促进乡村文化的传承与发展，加强城乡交流，为群众提供更多就业机会，改善群众生活质量。</t>
  </si>
  <si>
    <t>鼓励农户参与打造采摘体验园、研学基地、手工艺作坊、特色农家乐、亲子探险寻宝果窖等，以土地、房屋等资源入股分红或自主经营的形式，增加农民收入。</t>
  </si>
  <si>
    <t>卅铺镇</t>
  </si>
  <si>
    <r>
      <rPr>
        <sz val="9"/>
        <rFont val="宋体"/>
        <charset val="134"/>
      </rPr>
      <t>庆城镇五里坡村</t>
    </r>
    <r>
      <rPr>
        <sz val="9"/>
        <rFont val="Times New Roman"/>
        <charset val="134"/>
      </rPr>
      <t>“</t>
    </r>
    <r>
      <rPr>
        <sz val="9"/>
        <rFont val="宋体"/>
        <charset val="134"/>
      </rPr>
      <t>和美乡村</t>
    </r>
    <r>
      <rPr>
        <sz val="9"/>
        <rFont val="Times New Roman"/>
        <charset val="134"/>
      </rPr>
      <t>”</t>
    </r>
    <r>
      <rPr>
        <sz val="9"/>
        <rFont val="宋体"/>
        <charset val="134"/>
      </rPr>
      <t>建设项目</t>
    </r>
  </si>
  <si>
    <t>庆城镇五里坡</t>
  </si>
  <si>
    <r>
      <rPr>
        <sz val="9"/>
        <color theme="1"/>
        <rFont val="Times New Roman"/>
        <charset val="134"/>
      </rPr>
      <t>1</t>
    </r>
    <r>
      <rPr>
        <sz val="9"/>
        <color theme="1"/>
        <rFont val="宋体"/>
        <charset val="134"/>
      </rPr>
      <t>、新修七里湾通组道路</t>
    </r>
    <r>
      <rPr>
        <sz val="9"/>
        <color theme="1"/>
        <rFont val="Times New Roman"/>
        <charset val="134"/>
      </rPr>
      <t>1.5</t>
    </r>
    <r>
      <rPr>
        <sz val="9"/>
        <color theme="1"/>
        <rFont val="宋体"/>
        <charset val="134"/>
      </rPr>
      <t>公里，配套低空经济产业园，带动群众就业，同时提升七里湾居民点品质；</t>
    </r>
    <r>
      <rPr>
        <sz val="9"/>
        <color theme="1"/>
        <rFont val="Times New Roman"/>
        <charset val="134"/>
      </rPr>
      <t>2</t>
    </r>
    <r>
      <rPr>
        <sz val="9"/>
        <color theme="1"/>
        <rFont val="宋体"/>
        <charset val="134"/>
      </rPr>
      <t>、新修如意宾馆至王沟门居民区道路</t>
    </r>
    <r>
      <rPr>
        <sz val="9"/>
        <color theme="1"/>
        <rFont val="Times New Roman"/>
        <charset val="134"/>
      </rPr>
      <t>1.5</t>
    </r>
    <r>
      <rPr>
        <sz val="9"/>
        <color theme="1"/>
        <rFont val="宋体"/>
        <charset val="134"/>
      </rPr>
      <t>公里，助力庆阳富丰绿色环境科技有限公司油服产业发展，同时为其他油服企业落地发展油服产业夯实基础；</t>
    </r>
    <r>
      <rPr>
        <sz val="9"/>
        <color theme="1"/>
        <rFont val="Times New Roman"/>
        <charset val="134"/>
      </rPr>
      <t>3</t>
    </r>
    <r>
      <rPr>
        <sz val="9"/>
        <color theme="1"/>
        <rFont val="宋体"/>
        <charset val="134"/>
      </rPr>
      <t>、维修村集体资产，壮大村产业集体经济，帮助群众增收。</t>
    </r>
  </si>
  <si>
    <t>财政涉农整合资金、衔接推进乡村振兴补助资金</t>
  </si>
  <si>
    <t>进一步巩固拓展脱贫攻坚成果，提升脱贫群众自我发展能力，提升村容村貌及基础设施建设，为乡村振兴打好基础。</t>
  </si>
  <si>
    <t>通过发展产业，基础设施建设，提升脱贫群众自我发展能力。</t>
  </si>
  <si>
    <t>农业农村局</t>
  </si>
  <si>
    <t>庆城镇</t>
  </si>
  <si>
    <t>马岭镇马岭村和美乡村（农文旅融合）建设项目</t>
  </si>
  <si>
    <t>马岭镇马岭村</t>
  </si>
  <si>
    <r>
      <rPr>
        <sz val="9"/>
        <rFont val="宋体"/>
        <charset val="134"/>
      </rPr>
      <t>一、农业方面：</t>
    </r>
    <r>
      <rPr>
        <sz val="9"/>
        <rFont val="Times New Roman"/>
        <charset val="134"/>
      </rPr>
      <t>1</t>
    </r>
    <r>
      <rPr>
        <sz val="9"/>
        <rFont val="宋体"/>
        <charset val="134"/>
      </rPr>
      <t>、集中打造食用菌农业示范基地</t>
    </r>
    <r>
      <rPr>
        <sz val="9"/>
        <rFont val="Times New Roman"/>
        <charset val="134"/>
      </rPr>
      <t>1</t>
    </r>
    <r>
      <rPr>
        <sz val="9"/>
        <rFont val="宋体"/>
        <charset val="134"/>
      </rPr>
      <t>处及数字富碳农业项目</t>
    </r>
    <r>
      <rPr>
        <sz val="9"/>
        <rFont val="Times New Roman"/>
        <charset val="134"/>
      </rPr>
      <t>1</t>
    </r>
    <r>
      <rPr>
        <sz val="9"/>
        <rFont val="宋体"/>
        <charset val="134"/>
      </rPr>
      <t>处，发展</t>
    </r>
    <r>
      <rPr>
        <sz val="9"/>
        <rFont val="Times New Roman"/>
        <charset val="134"/>
      </rPr>
      <t>“</t>
    </r>
    <r>
      <rPr>
        <sz val="9"/>
        <rFont val="宋体"/>
        <charset val="134"/>
      </rPr>
      <t>三元双向</t>
    </r>
    <r>
      <rPr>
        <sz val="9"/>
        <rFont val="Times New Roman"/>
        <charset val="134"/>
      </rPr>
      <t>”</t>
    </r>
    <r>
      <rPr>
        <sz val="9"/>
        <rFont val="宋体"/>
        <charset val="134"/>
      </rPr>
      <t>循环农业，新建白对虾养殖工厂</t>
    </r>
    <r>
      <rPr>
        <sz val="9"/>
        <rFont val="Times New Roman"/>
        <charset val="134"/>
      </rPr>
      <t>150</t>
    </r>
    <r>
      <rPr>
        <sz val="9"/>
        <rFont val="宋体"/>
        <charset val="134"/>
      </rPr>
      <t>亩，冷链物流中心</t>
    </r>
    <r>
      <rPr>
        <sz val="9"/>
        <rFont val="Times New Roman"/>
        <charset val="134"/>
      </rPr>
      <t>14.25</t>
    </r>
    <r>
      <rPr>
        <sz val="9"/>
        <rFont val="宋体"/>
        <charset val="134"/>
      </rPr>
      <t>亩，高标准番茄种植区</t>
    </r>
    <r>
      <rPr>
        <sz val="9"/>
        <rFont val="Times New Roman"/>
        <charset val="134"/>
      </rPr>
      <t>150</t>
    </r>
    <r>
      <rPr>
        <sz val="9"/>
        <rFont val="宋体"/>
        <charset val="134"/>
      </rPr>
      <t>亩；依托新建的菌棚</t>
    </r>
    <r>
      <rPr>
        <sz val="9"/>
        <rFont val="Times New Roman"/>
        <charset val="134"/>
      </rPr>
      <t>120</t>
    </r>
    <r>
      <rPr>
        <sz val="9"/>
        <rFont val="宋体"/>
        <charset val="134"/>
      </rPr>
      <t>座，配套建设菌种生产车间和果蔬保鲜库，规划设计菌类种植技术、加工流程及产品展示区</t>
    </r>
    <r>
      <rPr>
        <sz val="9"/>
        <rFont val="Times New Roman"/>
        <charset val="134"/>
      </rPr>
      <t>2</t>
    </r>
    <r>
      <rPr>
        <sz val="9"/>
        <rFont val="宋体"/>
        <charset val="134"/>
      </rPr>
      <t>间，集中打造游客体验区</t>
    </r>
    <r>
      <rPr>
        <sz val="9"/>
        <rFont val="Times New Roman"/>
        <charset val="134"/>
      </rPr>
      <t>1</t>
    </r>
    <r>
      <rPr>
        <sz val="9"/>
        <rFont val="宋体"/>
        <charset val="134"/>
      </rPr>
      <t>处，新建卫生厕所</t>
    </r>
    <r>
      <rPr>
        <sz val="9"/>
        <rFont val="Times New Roman"/>
        <charset val="134"/>
      </rPr>
      <t>1</t>
    </r>
    <r>
      <rPr>
        <sz val="9"/>
        <rFont val="宋体"/>
        <charset val="134"/>
      </rPr>
      <t>处，张贴各类标识牌，全面提升农业废弃物加工利用程度，研发种植赤松茸、灵芝等菌类新品种，明年将对生产的菌类产品进行包装销售；</t>
    </r>
    <r>
      <rPr>
        <sz val="9"/>
        <rFont val="Times New Roman"/>
        <charset val="134"/>
      </rPr>
      <t xml:space="preserve">
2.</t>
    </r>
    <r>
      <rPr>
        <sz val="9"/>
        <rFont val="宋体"/>
        <charset val="134"/>
      </rPr>
      <t>对后湾葡萄采摘园进行基础设施改造提升及体验区的打造，购买安装防爆网，聘请专业技术人员现场指导，定期对葡萄枝进行修剪管护和肥料供应，确保葡萄全生长过程中的专业化管理，保证质量和产量，提高观赏、采摘体验；</t>
    </r>
    <r>
      <rPr>
        <sz val="9"/>
        <rFont val="Times New Roman"/>
        <charset val="134"/>
      </rPr>
      <t xml:space="preserve">
3.</t>
    </r>
    <r>
      <rPr>
        <sz val="9"/>
        <rFont val="宋体"/>
        <charset val="134"/>
      </rPr>
      <t>在后湾集中连片打造农户小作坊加工区及特色小吃农家乐</t>
    </r>
    <r>
      <rPr>
        <sz val="9"/>
        <rFont val="Times New Roman"/>
        <charset val="134"/>
      </rPr>
      <t>2</t>
    </r>
    <r>
      <rPr>
        <sz val="9"/>
        <rFont val="宋体"/>
        <charset val="134"/>
      </rPr>
      <t>家；打造产品工艺长廊及各类产品展示区</t>
    </r>
    <r>
      <rPr>
        <sz val="9"/>
        <rFont val="Times New Roman"/>
        <charset val="134"/>
      </rPr>
      <t>1</t>
    </r>
    <r>
      <rPr>
        <sz val="9"/>
        <rFont val="宋体"/>
        <charset val="134"/>
      </rPr>
      <t>处，新建卫生厕所</t>
    </r>
    <r>
      <rPr>
        <sz val="9"/>
        <rFont val="Times New Roman"/>
        <charset val="134"/>
      </rPr>
      <t>1</t>
    </r>
    <r>
      <rPr>
        <sz val="9"/>
        <rFont val="宋体"/>
        <charset val="134"/>
      </rPr>
      <t>处。</t>
    </r>
    <r>
      <rPr>
        <sz val="9"/>
        <rFont val="Times New Roman"/>
        <charset val="134"/>
      </rPr>
      <t xml:space="preserve">
</t>
    </r>
    <r>
      <rPr>
        <sz val="9"/>
        <rFont val="宋体"/>
        <charset val="134"/>
      </rPr>
      <t>二、文旅方面：</t>
    </r>
    <r>
      <rPr>
        <sz val="9"/>
        <rFont val="Times New Roman"/>
        <charset val="134"/>
      </rPr>
      <t>1.</t>
    </r>
    <r>
      <rPr>
        <sz val="9"/>
        <rFont val="宋体"/>
        <charset val="134"/>
      </rPr>
      <t>对长庆石油大会战纪念馆进行提升改造，基础设施进行维修，打造</t>
    </r>
    <r>
      <rPr>
        <sz val="9"/>
        <rFont val="Times New Roman"/>
        <charset val="134"/>
      </rPr>
      <t>“</t>
    </r>
    <r>
      <rPr>
        <sz val="9"/>
        <rFont val="宋体"/>
        <charset val="134"/>
      </rPr>
      <t>忆苦思甜</t>
    </r>
    <r>
      <rPr>
        <sz val="9"/>
        <rFont val="Times New Roman"/>
        <charset val="134"/>
      </rPr>
      <t>”</t>
    </r>
    <r>
      <rPr>
        <sz val="9"/>
        <rFont val="宋体"/>
        <charset val="134"/>
      </rPr>
      <t>红色教育基地暨电商主播培训基地，通过在纪念馆开展电商主播集中培训活动，进而对纪念馆及全镇产业进行全面宣传推广，吸引更多的旅游团体和游客前来参观、游览和学习；</t>
    </r>
    <r>
      <rPr>
        <sz val="9"/>
        <rFont val="Times New Roman"/>
        <charset val="134"/>
      </rPr>
      <t>2.</t>
    </r>
    <r>
      <rPr>
        <sz val="9"/>
        <rFont val="宋体"/>
        <charset val="134"/>
      </rPr>
      <t>在黄酒古镇打造企业、作坊、销售门店等黄酒全产业链体验区，充分弘扬马岭黄酒文化价值，同时沿周边打造一条集旅游、特色小吃品尝、游玩为一体的综合美食街，设计各类小吃门店及沿路的氛围营造，建设红色网红打卡地。</t>
    </r>
  </si>
  <si>
    <t>通过和美乡村建设，带动相关产业发展，改善村容村貌，吸引更多游客前来消费，增加旅游收入、农产品销售收入等，带动村民增收致富。同时，提升马岭农产品知名度和美誉度，促进乡村文化的传承与发展，加强城乡交流，为群众提供更多就业机会，改善群众生活质量。</t>
  </si>
  <si>
    <t>鼓励农户参与打造葡萄采摘体验园、研学基地、特色农家乐等，宣传本土传统文化及特色文化，促进三产融合、提高农业产量，以土地、房屋等资源入股分红或自主经营的形式，增加农民收入。</t>
  </si>
  <si>
    <t>东西部协作共建村建设项目</t>
  </si>
  <si>
    <t>赤城镇老庄村东西部协作共建村建设项目（农文旅融合村）</t>
  </si>
  <si>
    <t>赤城镇老庄村</t>
  </si>
  <si>
    <r>
      <rPr>
        <sz val="9"/>
        <color theme="1"/>
        <rFont val="Times New Roman"/>
        <charset val="134"/>
      </rPr>
      <t>1.</t>
    </r>
    <r>
      <rPr>
        <sz val="9"/>
        <color theme="1"/>
        <rFont val="宋体"/>
        <charset val="134"/>
      </rPr>
      <t>产业发展：对近几年新栽植的矮化树安装滴灌系统，通过科学化、标准化、现代化进行高标准管理，进一步提升果品品质；组织种植户学习先进技术和管理理念，打造一批高标准管理示范园，带动提升全村苹果管理水平。</t>
    </r>
    <r>
      <rPr>
        <sz val="9"/>
        <color theme="1"/>
        <rFont val="Times New Roman"/>
        <charset val="134"/>
      </rPr>
      <t>2.</t>
    </r>
    <r>
      <rPr>
        <sz val="9"/>
        <color theme="1"/>
        <rFont val="宋体"/>
        <charset val="134"/>
      </rPr>
      <t>基础设施：更换原有的</t>
    </r>
    <r>
      <rPr>
        <sz val="9"/>
        <color theme="1"/>
        <rFont val="Times New Roman"/>
        <charset val="134"/>
      </rPr>
      <t>40</t>
    </r>
    <r>
      <rPr>
        <sz val="9"/>
        <color theme="1"/>
        <rFont val="宋体"/>
        <charset val="134"/>
      </rPr>
      <t>方储水罐，对西庄组东庄组自来水管道进行更换，同时更换电子智能水表；对东庄组和庙底组剩余的</t>
    </r>
    <r>
      <rPr>
        <sz val="9"/>
        <color theme="1"/>
        <rFont val="Times New Roman"/>
        <charset val="134"/>
      </rPr>
      <t>0.8</t>
    </r>
    <r>
      <rPr>
        <sz val="9"/>
        <color theme="1"/>
        <rFont val="宋体"/>
        <charset val="134"/>
      </rPr>
      <t>公里土路进行硬化。在东庄组新建</t>
    </r>
    <r>
      <rPr>
        <sz val="9"/>
        <color theme="1"/>
        <rFont val="Times New Roman"/>
        <charset val="134"/>
      </rPr>
      <t>12</t>
    </r>
    <r>
      <rPr>
        <sz val="9"/>
        <color theme="1"/>
        <rFont val="宋体"/>
        <charset val="134"/>
      </rPr>
      <t>米高储水塔一座。</t>
    </r>
    <r>
      <rPr>
        <sz val="9"/>
        <color theme="1"/>
        <rFont val="Times New Roman"/>
        <charset val="134"/>
      </rPr>
      <t>3.</t>
    </r>
    <r>
      <rPr>
        <sz val="9"/>
        <color theme="1"/>
        <rFont val="宋体"/>
        <charset val="134"/>
      </rPr>
      <t>人居环境提升：对东咀、老庄、西庄公路沿线农户房前屋后三堆进行清理整治，对村组主干硬化道路塌陷破损路面进行维修平整，清理路肩、树畦，拆除危旧房、危厕等。</t>
    </r>
    <r>
      <rPr>
        <sz val="9"/>
        <color theme="1"/>
        <rFont val="Times New Roman"/>
        <charset val="134"/>
      </rPr>
      <t>4.</t>
    </r>
    <r>
      <rPr>
        <sz val="9"/>
        <color theme="1"/>
        <rFont val="宋体"/>
        <charset val="134"/>
      </rPr>
      <t>产销对接。</t>
    </r>
    <r>
      <rPr>
        <sz val="9"/>
        <color theme="1"/>
        <rFont val="Times New Roman"/>
        <charset val="134"/>
      </rPr>
      <t>9</t>
    </r>
    <r>
      <rPr>
        <sz val="9"/>
        <color theme="1"/>
        <rFont val="宋体"/>
        <charset val="134"/>
      </rPr>
      <t>个村集体入股联合组建专业化公司，在街道开设</t>
    </r>
    <r>
      <rPr>
        <sz val="9"/>
        <color theme="1"/>
        <rFont val="Times New Roman"/>
        <charset val="134"/>
      </rPr>
      <t>200</t>
    </r>
    <r>
      <rPr>
        <sz val="9"/>
        <color theme="1"/>
        <rFont val="宋体"/>
        <charset val="134"/>
      </rPr>
      <t>平方米店铺。建设交易包装车间</t>
    </r>
    <r>
      <rPr>
        <sz val="9"/>
        <color theme="1"/>
        <rFont val="Times New Roman"/>
        <charset val="134"/>
      </rPr>
      <t>1</t>
    </r>
    <r>
      <rPr>
        <sz val="9"/>
        <color theme="1"/>
        <rFont val="宋体"/>
        <charset val="134"/>
      </rPr>
      <t>栋、包装材料堆放车间</t>
    </r>
    <r>
      <rPr>
        <sz val="9"/>
        <color theme="1"/>
        <rFont val="Times New Roman"/>
        <charset val="134"/>
      </rPr>
      <t>1</t>
    </r>
    <r>
      <rPr>
        <sz val="9"/>
        <color theme="1"/>
        <rFont val="宋体"/>
        <charset val="134"/>
      </rPr>
      <t>处，临时制冷周转库</t>
    </r>
    <r>
      <rPr>
        <sz val="9"/>
        <color theme="1"/>
        <rFont val="Times New Roman"/>
        <charset val="134"/>
      </rPr>
      <t>16</t>
    </r>
    <r>
      <rPr>
        <sz val="9"/>
        <color theme="1"/>
        <rFont val="宋体"/>
        <charset val="134"/>
      </rPr>
      <t>栋、苹果交易大厅及集散中心</t>
    </r>
    <r>
      <rPr>
        <sz val="9"/>
        <color theme="1"/>
        <rFont val="Times New Roman"/>
        <charset val="134"/>
      </rPr>
      <t>1</t>
    </r>
    <r>
      <rPr>
        <sz val="9"/>
        <color theme="1"/>
        <rFont val="宋体"/>
        <charset val="134"/>
      </rPr>
      <t>处。搭建线上电商平台，实现苹果在线销售和订单管理。同步建立线下苹果集散点，提供苹果分级、包装、仓储和物流服务。</t>
    </r>
  </si>
  <si>
    <t>学习先进的栽种技术和管理理念，逐步转变群众矮化乔管的传统管理思维和惯性，通过标准化建园、科学化管理等方式，带动提升全村群众果园管理水平。通过人居环境卫生整治，改善村容村貌，提高群众生活质量和幸福指数。</t>
  </si>
  <si>
    <t>组织群众学习先进栽植技术和管理理念，科学化标准化管护果园，实现户户有技术员的目标，提高苹果产量和质量，增加果农收入，让全村苹果产业走上绿色健康的发展之路。</t>
  </si>
  <si>
    <t>赤城镇</t>
  </si>
  <si>
    <r>
      <t>（</t>
    </r>
    <r>
      <rPr>
        <sz val="9"/>
        <rFont val="Times New Roman"/>
        <charset val="0"/>
      </rPr>
      <t>2</t>
    </r>
    <r>
      <rPr>
        <sz val="9"/>
        <rFont val="宋体"/>
        <charset val="0"/>
      </rPr>
      <t>）</t>
    </r>
  </si>
  <si>
    <t>白马铺镇王畔村东西部协作共建村建设项目（农文旅融合村）</t>
  </si>
  <si>
    <t>白马铺镇王畔村</t>
  </si>
  <si>
    <r>
      <rPr>
        <sz val="9"/>
        <color theme="1"/>
        <rFont val="宋体"/>
        <charset val="134"/>
      </rPr>
      <t>一、产业发展项目</t>
    </r>
    <r>
      <rPr>
        <sz val="9"/>
        <color theme="1"/>
        <rFont val="Times New Roman"/>
        <charset val="134"/>
      </rPr>
      <t xml:space="preserve">
1</t>
    </r>
    <r>
      <rPr>
        <sz val="9"/>
        <color theme="1"/>
        <rFont val="宋体"/>
        <charset val="134"/>
      </rPr>
      <t>、与西安咸恒农科集团合作，在王畔组至庙咀组新建青砧脱毒瑞雪苗圃</t>
    </r>
    <r>
      <rPr>
        <sz val="9"/>
        <color theme="1"/>
        <rFont val="Times New Roman"/>
        <charset val="134"/>
      </rPr>
      <t>100</t>
    </r>
    <r>
      <rPr>
        <sz val="9"/>
        <color theme="1"/>
        <rFont val="宋体"/>
        <charset val="134"/>
      </rPr>
      <t>亩，新栽青砧脱毒示范园</t>
    </r>
    <r>
      <rPr>
        <sz val="9"/>
        <color theme="1"/>
        <rFont val="Times New Roman"/>
        <charset val="134"/>
      </rPr>
      <t>50</t>
    </r>
    <r>
      <rPr>
        <sz val="9"/>
        <color theme="1"/>
        <rFont val="宋体"/>
        <charset val="134"/>
      </rPr>
      <t>亩，配套建设蓄水、滴灌、防雹网、视频监控等设施，进一步扩大青砧苗木的生产规模，为苹果产业更新换代提供保障；</t>
    </r>
    <r>
      <rPr>
        <sz val="9"/>
        <color theme="1"/>
        <rFont val="Times New Roman"/>
        <charset val="134"/>
      </rPr>
      <t>2</t>
    </r>
    <r>
      <rPr>
        <sz val="9"/>
        <color theme="1"/>
        <rFont val="宋体"/>
        <charset val="134"/>
      </rPr>
      <t>、拓宽硬化王畔组至老庄组产业道路</t>
    </r>
    <r>
      <rPr>
        <sz val="9"/>
        <color theme="1"/>
        <rFont val="Times New Roman"/>
        <charset val="134"/>
      </rPr>
      <t>0.6</t>
    </r>
    <r>
      <rPr>
        <sz val="9"/>
        <color theme="1"/>
        <rFont val="宋体"/>
        <charset val="134"/>
      </rPr>
      <t>公里。</t>
    </r>
    <r>
      <rPr>
        <sz val="9"/>
        <color theme="1"/>
        <rFont val="Times New Roman"/>
        <charset val="134"/>
      </rPr>
      <t>3</t>
    </r>
    <r>
      <rPr>
        <sz val="9"/>
        <color theme="1"/>
        <rFont val="宋体"/>
        <charset val="134"/>
      </rPr>
      <t>、扩容原有苗木基地冷藏库</t>
    </r>
    <r>
      <rPr>
        <sz val="9"/>
        <color theme="1"/>
        <rFont val="Times New Roman"/>
        <charset val="134"/>
      </rPr>
      <t>300</t>
    </r>
    <r>
      <rPr>
        <sz val="9"/>
        <color theme="1"/>
        <rFont val="宋体"/>
        <charset val="134"/>
      </rPr>
      <t>平方米，解决储藏能力不足的问题。</t>
    </r>
    <r>
      <rPr>
        <sz val="9"/>
        <color theme="1"/>
        <rFont val="Times New Roman"/>
        <charset val="134"/>
      </rPr>
      <t xml:space="preserve">
</t>
    </r>
    <r>
      <rPr>
        <sz val="9"/>
        <color theme="1"/>
        <rFont val="宋体"/>
        <charset val="134"/>
      </rPr>
      <t>二、农文旅融合发展项目</t>
    </r>
    <r>
      <rPr>
        <sz val="9"/>
        <color theme="1"/>
        <rFont val="Times New Roman"/>
        <charset val="134"/>
      </rPr>
      <t xml:space="preserve">
1</t>
    </r>
    <r>
      <rPr>
        <sz val="9"/>
        <color theme="1"/>
        <rFont val="宋体"/>
        <charset val="134"/>
      </rPr>
      <t>、改造</t>
    </r>
    <r>
      <rPr>
        <sz val="9"/>
        <color theme="1"/>
        <rFont val="Times New Roman"/>
        <charset val="134"/>
      </rPr>
      <t>100</t>
    </r>
    <r>
      <rPr>
        <sz val="9"/>
        <color theme="1"/>
        <rFont val="宋体"/>
        <charset val="134"/>
      </rPr>
      <t>㎡的王畔村农产品销售中心</t>
    </r>
    <r>
      <rPr>
        <sz val="9"/>
        <color theme="1"/>
        <rFont val="Times New Roman"/>
        <charset val="134"/>
      </rPr>
      <t>1</t>
    </r>
    <r>
      <rPr>
        <sz val="9"/>
        <color theme="1"/>
        <rFont val="宋体"/>
        <charset val="134"/>
      </rPr>
      <t>处，用于苹果及其他农产品展示及线上线下销售</t>
    </r>
    <r>
      <rPr>
        <sz val="9"/>
        <color theme="1"/>
        <rFont val="Times New Roman"/>
        <charset val="134"/>
      </rPr>
      <t>;</t>
    </r>
    <r>
      <rPr>
        <sz val="9"/>
        <color theme="1"/>
        <rFont val="宋体"/>
        <charset val="134"/>
      </rPr>
      <t>支持农家乐、民宿改造各</t>
    </r>
    <r>
      <rPr>
        <sz val="9"/>
        <color theme="1"/>
        <rFont val="Times New Roman"/>
        <charset val="134"/>
      </rPr>
      <t>1</t>
    </r>
    <r>
      <rPr>
        <sz val="9"/>
        <color theme="1"/>
        <rFont val="宋体"/>
        <charset val="134"/>
      </rPr>
      <t>处，为游客提供更好的农文旅体验。</t>
    </r>
    <r>
      <rPr>
        <sz val="9"/>
        <color theme="1"/>
        <rFont val="Times New Roman"/>
        <charset val="134"/>
      </rPr>
      <t xml:space="preserve"> </t>
    </r>
  </si>
  <si>
    <r>
      <rPr>
        <sz val="9"/>
        <color theme="1"/>
        <rFont val="Times New Roman"/>
        <charset val="134"/>
      </rPr>
      <t>1.</t>
    </r>
    <r>
      <rPr>
        <sz val="9"/>
        <color theme="1"/>
        <rFont val="宋体"/>
        <charset val="134"/>
      </rPr>
      <t>通过引领带动，提高群众产业发展积极性，增加收入。</t>
    </r>
    <r>
      <rPr>
        <sz val="9"/>
        <color theme="1"/>
        <rFont val="Times New Roman"/>
        <charset val="134"/>
      </rPr>
      <t xml:space="preserve">
2.</t>
    </r>
    <r>
      <rPr>
        <sz val="9"/>
        <color theme="1"/>
        <rFont val="宋体"/>
        <charset val="134"/>
      </rPr>
      <t>搭建农产品线上线下销售平台，拓宽群众增收渠道，鼓励群众发展乡村旅游，促进农文旅融合发展。</t>
    </r>
  </si>
  <si>
    <t>通过扶持产业发展，带动群众发展产业的积极性，进一步巩固脱贫成效，助推农户持续增收。</t>
  </si>
  <si>
    <r>
      <rPr>
        <sz val="9"/>
        <color theme="1"/>
        <rFont val="宋体"/>
        <charset val="134"/>
      </rPr>
      <t>县农业</t>
    </r>
    <r>
      <rPr>
        <sz val="9"/>
        <color theme="1"/>
        <rFont val="Times New Roman"/>
        <charset val="134"/>
      </rPr>
      <t xml:space="preserve">
</t>
    </r>
    <r>
      <rPr>
        <sz val="9"/>
        <color theme="1"/>
        <rFont val="宋体"/>
        <charset val="134"/>
      </rPr>
      <t>农村局</t>
    </r>
  </si>
  <si>
    <t>白马铺镇</t>
  </si>
  <si>
    <t>玄马镇孔桥村东西部协作共建村建设项目（农文旅融合村）</t>
  </si>
  <si>
    <t>玄马镇孔桥村</t>
  </si>
  <si>
    <r>
      <rPr>
        <sz val="9"/>
        <color theme="1"/>
        <rFont val="Times New Roman"/>
        <charset val="134"/>
      </rPr>
      <t xml:space="preserve">
</t>
    </r>
    <r>
      <rPr>
        <sz val="9"/>
        <color theme="1"/>
        <rFont val="宋体"/>
        <charset val="134"/>
      </rPr>
      <t>①利用孔桥村产业基地闲置土地，新建农耕体验园</t>
    </r>
    <r>
      <rPr>
        <sz val="9"/>
        <color theme="1"/>
        <rFont val="Times New Roman"/>
        <charset val="134"/>
      </rPr>
      <t>3</t>
    </r>
    <r>
      <rPr>
        <sz val="9"/>
        <color theme="1"/>
        <rFont val="宋体"/>
        <charset val="134"/>
      </rPr>
      <t>处，打造农事体验式儿童研学基地</t>
    </r>
    <r>
      <rPr>
        <sz val="9"/>
        <color theme="1"/>
        <rFont val="Times New Roman"/>
        <charset val="134"/>
      </rPr>
      <t>1</t>
    </r>
    <r>
      <rPr>
        <sz val="9"/>
        <color theme="1"/>
        <rFont val="宋体"/>
        <charset val="134"/>
      </rPr>
      <t>处。②利用产业基地闲置房屋，打造电商网络直播室</t>
    </r>
    <r>
      <rPr>
        <sz val="9"/>
        <color theme="1"/>
        <rFont val="Times New Roman"/>
        <charset val="134"/>
      </rPr>
      <t>3</t>
    </r>
    <r>
      <rPr>
        <sz val="9"/>
        <color theme="1"/>
        <rFont val="宋体"/>
        <charset val="134"/>
      </rPr>
      <t>处，培养网络带货主播</t>
    </r>
    <r>
      <rPr>
        <sz val="9"/>
        <color theme="1"/>
        <rFont val="Times New Roman"/>
        <charset val="134"/>
      </rPr>
      <t>10</t>
    </r>
    <r>
      <rPr>
        <sz val="9"/>
        <color theme="1"/>
        <rFont val="宋体"/>
        <charset val="134"/>
      </rPr>
      <t>人以上。③新建占地</t>
    </r>
    <r>
      <rPr>
        <sz val="9"/>
        <color theme="1"/>
        <rFont val="Times New Roman"/>
        <charset val="134"/>
      </rPr>
      <t>150</t>
    </r>
    <r>
      <rPr>
        <sz val="9"/>
        <color theme="1"/>
        <rFont val="宋体"/>
        <charset val="134"/>
      </rPr>
      <t>平米的农产品展销中心</t>
    </r>
    <r>
      <rPr>
        <sz val="9"/>
        <color theme="1"/>
        <rFont val="Times New Roman"/>
        <charset val="134"/>
      </rPr>
      <t>1</t>
    </r>
    <r>
      <rPr>
        <sz val="9"/>
        <color theme="1"/>
        <rFont val="宋体"/>
        <charset val="134"/>
      </rPr>
      <t>处。④提升改造现有</t>
    </r>
    <r>
      <rPr>
        <sz val="9"/>
        <color theme="1"/>
        <rFont val="Times New Roman"/>
        <charset val="134"/>
      </rPr>
      <t>80</t>
    </r>
    <r>
      <rPr>
        <sz val="9"/>
        <color theme="1"/>
        <rFont val="宋体"/>
        <charset val="134"/>
      </rPr>
      <t>座日光温室，改良土壤。⑤维修产业基地内部道路</t>
    </r>
    <r>
      <rPr>
        <sz val="9"/>
        <color theme="1"/>
        <rFont val="Times New Roman"/>
        <charset val="134"/>
      </rPr>
      <t>500</t>
    </r>
    <r>
      <rPr>
        <sz val="9"/>
        <color theme="1"/>
        <rFont val="宋体"/>
        <charset val="134"/>
      </rPr>
      <t>平方米、排水渠</t>
    </r>
    <r>
      <rPr>
        <sz val="9"/>
        <color theme="1"/>
        <rFont val="Times New Roman"/>
        <charset val="134"/>
      </rPr>
      <t>200</t>
    </r>
    <r>
      <rPr>
        <sz val="9"/>
        <color theme="1"/>
        <rFont val="宋体"/>
        <charset val="134"/>
      </rPr>
      <t>米。⑥采取</t>
    </r>
    <r>
      <rPr>
        <sz val="9"/>
        <color theme="1"/>
        <rFont val="Times New Roman"/>
        <charset val="134"/>
      </rPr>
      <t>“</t>
    </r>
    <r>
      <rPr>
        <sz val="9"/>
        <color theme="1"/>
        <rFont val="宋体"/>
        <charset val="134"/>
      </rPr>
      <t>先建后补</t>
    </r>
    <r>
      <rPr>
        <sz val="9"/>
        <color theme="1"/>
        <rFont val="Times New Roman"/>
        <charset val="134"/>
      </rPr>
      <t>”</t>
    </r>
    <r>
      <rPr>
        <sz val="9"/>
        <color theme="1"/>
        <rFont val="宋体"/>
        <charset val="134"/>
      </rPr>
      <t>的方式，鼓励引导群众在园区及周边新建或改造农产品加工小作坊、农家乐和特色民宿</t>
    </r>
    <r>
      <rPr>
        <sz val="9"/>
        <color theme="1"/>
        <rFont val="Times New Roman"/>
        <charset val="134"/>
      </rPr>
      <t>5</t>
    </r>
    <r>
      <rPr>
        <sz val="9"/>
        <color theme="1"/>
        <rFont val="宋体"/>
        <charset val="134"/>
      </rPr>
      <t>处以上。⑦完善基础设施，新建园区公厕</t>
    </r>
    <r>
      <rPr>
        <sz val="9"/>
        <color theme="1"/>
        <rFont val="Times New Roman"/>
        <charset val="134"/>
      </rPr>
      <t>1</t>
    </r>
    <r>
      <rPr>
        <sz val="9"/>
        <color theme="1"/>
        <rFont val="宋体"/>
        <charset val="134"/>
      </rPr>
      <t>处。⑧开展环境综合整治，引导群众清理门前</t>
    </r>
    <r>
      <rPr>
        <sz val="9"/>
        <color theme="1"/>
        <rFont val="Times New Roman"/>
        <charset val="134"/>
      </rPr>
      <t>“</t>
    </r>
    <r>
      <rPr>
        <sz val="9"/>
        <color theme="1"/>
        <rFont val="宋体"/>
        <charset val="134"/>
      </rPr>
      <t>三堆</t>
    </r>
    <r>
      <rPr>
        <sz val="9"/>
        <color theme="1"/>
        <rFont val="Times New Roman"/>
        <charset val="134"/>
      </rPr>
      <t>”</t>
    </r>
    <r>
      <rPr>
        <sz val="9"/>
        <color theme="1"/>
        <rFont val="宋体"/>
        <charset val="134"/>
      </rPr>
      <t>，进一步提升村庄管理水平。</t>
    </r>
    <r>
      <rPr>
        <sz val="9"/>
        <color theme="1"/>
        <rFont val="Times New Roman"/>
        <charset val="134"/>
      </rPr>
      <t xml:space="preserve">
</t>
    </r>
  </si>
  <si>
    <r>
      <rPr>
        <sz val="9"/>
        <color theme="1"/>
        <rFont val="宋体"/>
        <charset val="134"/>
      </rPr>
      <t>实施农文旅融合发展示范村建设，参与农户总受益</t>
    </r>
    <r>
      <rPr>
        <sz val="9"/>
        <color theme="1"/>
        <rFont val="Times New Roman"/>
        <charset val="134"/>
      </rPr>
      <t>200</t>
    </r>
    <r>
      <rPr>
        <sz val="9"/>
        <color theme="1"/>
        <rFont val="宋体"/>
        <charset val="134"/>
      </rPr>
      <t>万以上，人均收入</t>
    </r>
    <r>
      <rPr>
        <sz val="9"/>
        <color theme="1"/>
        <rFont val="Times New Roman"/>
        <charset val="134"/>
      </rPr>
      <t>2</t>
    </r>
    <r>
      <rPr>
        <sz val="9"/>
        <color theme="1"/>
        <rFont val="宋体"/>
        <charset val="134"/>
      </rPr>
      <t>万元以上。</t>
    </r>
  </si>
  <si>
    <r>
      <rPr>
        <sz val="9"/>
        <color theme="1"/>
        <rFont val="宋体"/>
        <charset val="134"/>
      </rPr>
      <t>采取基地</t>
    </r>
    <r>
      <rPr>
        <sz val="9"/>
        <color theme="1"/>
        <rFont val="Times New Roman"/>
        <charset val="134"/>
      </rPr>
      <t>+</t>
    </r>
    <r>
      <rPr>
        <sz val="9"/>
        <color theme="1"/>
        <rFont val="宋体"/>
        <charset val="134"/>
      </rPr>
      <t>企业</t>
    </r>
    <r>
      <rPr>
        <sz val="9"/>
        <color theme="1"/>
        <rFont val="Times New Roman"/>
        <charset val="134"/>
      </rPr>
      <t>+</t>
    </r>
    <r>
      <rPr>
        <sz val="9"/>
        <color theme="1"/>
        <rFont val="宋体"/>
        <charset val="134"/>
      </rPr>
      <t>农户运行模式，有效带动周边群众发展瓜菜采摘、种苗繁育、休闲垂钓、餐饮民宿、农事体验，增加群众收入。</t>
    </r>
  </si>
  <si>
    <t>农文旅融合发展百千万工程特色村</t>
  </si>
  <si>
    <t>庆城镇药王洞村农文旅融合发展百千万工程特色村</t>
  </si>
  <si>
    <r>
      <rPr>
        <sz val="9"/>
        <rFont val="宋体"/>
        <charset val="204"/>
      </rPr>
      <t>川区：①借助周祖陵景区的智慧旅游大厅，打造庆阳特色文化销售大厅，推广庆阳香包、刺绣、剪纸、文创产品等手工艺品走出家门；②为提升温泉酒店形象，维修通往后沟北台</t>
    </r>
    <r>
      <rPr>
        <sz val="9"/>
        <rFont val="Times New Roman"/>
        <charset val="204"/>
      </rPr>
      <t>4</t>
    </r>
    <r>
      <rPr>
        <sz val="9"/>
        <rFont val="宋体"/>
        <charset val="204"/>
      </rPr>
      <t>亩葡萄园的产业道路，水泥硬化改造，长</t>
    </r>
    <r>
      <rPr>
        <sz val="9"/>
        <rFont val="Times New Roman"/>
        <charset val="204"/>
      </rPr>
      <t>600</t>
    </r>
    <r>
      <rPr>
        <sz val="9"/>
        <rFont val="宋体"/>
        <charset val="204"/>
      </rPr>
      <t>米，宽</t>
    </r>
    <r>
      <rPr>
        <sz val="9"/>
        <rFont val="Times New Roman"/>
        <charset val="204"/>
      </rPr>
      <t>3</t>
    </r>
    <r>
      <rPr>
        <sz val="9"/>
        <rFont val="宋体"/>
        <charset val="204"/>
      </rPr>
      <t>米，受益户数</t>
    </r>
    <r>
      <rPr>
        <sz val="9"/>
        <rFont val="Times New Roman"/>
        <charset val="204"/>
      </rPr>
      <t>15</t>
    </r>
    <r>
      <rPr>
        <sz val="9"/>
        <rFont val="宋体"/>
        <charset val="204"/>
      </rPr>
      <t>户，人数</t>
    </r>
    <r>
      <rPr>
        <sz val="9"/>
        <rFont val="Times New Roman"/>
        <charset val="204"/>
      </rPr>
      <t>50</t>
    </r>
    <r>
      <rPr>
        <sz val="9"/>
        <rFont val="宋体"/>
        <charset val="204"/>
      </rPr>
      <t>人；③利用居民点南</t>
    </r>
    <r>
      <rPr>
        <sz val="9"/>
        <rFont val="Times New Roman"/>
        <charset val="204"/>
      </rPr>
      <t>12</t>
    </r>
    <r>
      <rPr>
        <sz val="9"/>
        <rFont val="宋体"/>
        <charset val="204"/>
      </rPr>
      <t>排与集体经济餐厅之间的空地新建</t>
    </r>
    <r>
      <rPr>
        <sz val="9"/>
        <rFont val="Times New Roman"/>
        <charset val="204"/>
      </rPr>
      <t>5</t>
    </r>
    <r>
      <rPr>
        <sz val="9"/>
        <rFont val="宋体"/>
        <charset val="204"/>
      </rPr>
      <t>间</t>
    </r>
    <r>
      <rPr>
        <sz val="9"/>
        <rFont val="Times New Roman"/>
        <charset val="204"/>
      </rPr>
      <t>100</t>
    </r>
    <r>
      <rPr>
        <sz val="9"/>
        <rFont val="宋体"/>
        <charset val="204"/>
      </rPr>
      <t>㎡的农特产展厅并附直播带货功能，购置一套直播设备，配齐直播团队。搭建农产品展销区，推广庆阳香包、刺绣、剪纸、文创产品等手工艺品，带动民俗文化发展。同时与苹果试验示范站联动带动新品品宣，借助直播平台带动庆阳特产线上销售渠道，同时进行线上文旅推介；④盘活川区居民点南北</t>
    </r>
    <r>
      <rPr>
        <sz val="9"/>
        <rFont val="Times New Roman"/>
        <charset val="204"/>
      </rPr>
      <t>60</t>
    </r>
    <r>
      <rPr>
        <sz val="9"/>
        <rFont val="宋体"/>
        <charset val="204"/>
      </rPr>
      <t>亩空地，进行土地平整，并做好基础排水。以划分面积为</t>
    </r>
    <r>
      <rPr>
        <sz val="9"/>
        <rFont val="Times New Roman"/>
        <charset val="204"/>
      </rPr>
      <t>0.3</t>
    </r>
    <r>
      <rPr>
        <sz val="9"/>
        <rFont val="宋体"/>
        <charset val="204"/>
      </rPr>
      <t>亩</t>
    </r>
    <r>
      <rPr>
        <sz val="9"/>
        <rFont val="Times New Roman"/>
        <charset val="204"/>
      </rPr>
      <t>200</t>
    </r>
    <r>
      <rPr>
        <sz val="9"/>
        <rFont val="宋体"/>
        <charset val="204"/>
      </rPr>
      <t>左右的单块</t>
    </r>
    <r>
      <rPr>
        <sz val="9"/>
        <rFont val="Times New Roman"/>
        <charset val="204"/>
      </rPr>
      <t>“</t>
    </r>
    <r>
      <rPr>
        <sz val="9"/>
        <rFont val="宋体"/>
        <charset val="204"/>
      </rPr>
      <t>小菜园</t>
    </r>
    <r>
      <rPr>
        <sz val="9"/>
        <rFont val="Times New Roman"/>
        <charset val="204"/>
      </rPr>
      <t>”</t>
    </r>
    <r>
      <rPr>
        <sz val="9"/>
        <rFont val="宋体"/>
        <charset val="204"/>
      </rPr>
      <t>形式出租给有种植需求的农户，计划收取维护费用</t>
    </r>
    <r>
      <rPr>
        <sz val="9"/>
        <rFont val="Times New Roman"/>
        <charset val="204"/>
      </rPr>
      <t>300</t>
    </r>
    <r>
      <rPr>
        <sz val="9"/>
        <rFont val="宋体"/>
        <charset val="204"/>
      </rPr>
      <t>元</t>
    </r>
    <r>
      <rPr>
        <sz val="9"/>
        <rFont val="Times New Roman"/>
        <charset val="204"/>
      </rPr>
      <t>/</t>
    </r>
    <r>
      <rPr>
        <sz val="9"/>
        <rFont val="宋体"/>
        <charset val="204"/>
      </rPr>
      <t>块，同时也能增加集体经济；⑤盘活居民点足球场，对其提升改造加强维护，有偿使用并附带小商品的销售；⑥围绕温泉酒店</t>
    </r>
    <r>
      <rPr>
        <sz val="9"/>
        <rFont val="Times New Roman"/>
        <charset val="204"/>
      </rPr>
      <t>+</t>
    </r>
    <r>
      <rPr>
        <sz val="9"/>
        <rFont val="宋体"/>
        <charset val="204"/>
      </rPr>
      <t>养生小镇，以奖补的形式鼓励群众自愿发展民宿，提高群众收入，打造</t>
    </r>
    <r>
      <rPr>
        <sz val="9"/>
        <rFont val="Times New Roman"/>
        <charset val="204"/>
      </rPr>
      <t>6</t>
    </r>
    <r>
      <rPr>
        <sz val="9"/>
        <rFont val="宋体"/>
        <charset val="204"/>
      </rPr>
      <t>户样板民宿，并对民宿的经营规划进行培训，计划投入</t>
    </r>
    <r>
      <rPr>
        <sz val="9"/>
        <rFont val="Times New Roman"/>
        <charset val="204"/>
      </rPr>
      <t>15</t>
    </r>
    <r>
      <rPr>
        <sz val="9"/>
        <rFont val="宋体"/>
        <charset val="204"/>
      </rPr>
      <t>万每户；⑦川区居民点北面的排水及山体滑坡进行风险治理；塬区：①对安庄组的</t>
    </r>
    <r>
      <rPr>
        <sz val="9"/>
        <rFont val="Times New Roman"/>
        <charset val="204"/>
      </rPr>
      <t>17</t>
    </r>
    <r>
      <rPr>
        <sz val="9"/>
        <rFont val="宋体"/>
        <charset val="204"/>
      </rPr>
      <t>座日光温室蔬菜大棚内外进行提升改造</t>
    </r>
    <r>
      <rPr>
        <sz val="9"/>
        <rFont val="Times New Roman"/>
        <charset val="204"/>
      </rPr>
      <t>,</t>
    </r>
    <r>
      <rPr>
        <sz val="9"/>
        <rFont val="宋体"/>
        <charset val="204"/>
      </rPr>
      <t>并将其租赁，计划</t>
    </r>
    <r>
      <rPr>
        <sz val="9"/>
        <rFont val="Times New Roman"/>
        <charset val="204"/>
      </rPr>
      <t>2.5</t>
    </r>
    <r>
      <rPr>
        <sz val="9"/>
        <rFont val="宋体"/>
        <charset val="204"/>
      </rPr>
      <t>万</t>
    </r>
    <r>
      <rPr>
        <sz val="9"/>
        <rFont val="Times New Roman"/>
        <charset val="204"/>
      </rPr>
      <t>/</t>
    </r>
    <r>
      <rPr>
        <sz val="9"/>
        <rFont val="宋体"/>
        <charset val="204"/>
      </rPr>
      <t>座；②整合塬区二岘子组</t>
    </r>
    <r>
      <rPr>
        <sz val="9"/>
        <rFont val="Times New Roman"/>
        <charset val="204"/>
      </rPr>
      <t>80</t>
    </r>
    <r>
      <rPr>
        <sz val="9"/>
        <rFont val="宋体"/>
        <charset val="204"/>
      </rPr>
      <t>亩左右的杂果园，以奖补的形式鼓励村民打造高品质采摘体验项目，铺设入园步道等基础；③对于南塬居民点自来水</t>
    </r>
    <r>
      <rPr>
        <sz val="9"/>
        <rFont val="Times New Roman"/>
        <charset val="204"/>
      </rPr>
      <t>600</t>
    </r>
    <r>
      <rPr>
        <sz val="9"/>
        <rFont val="宋体"/>
        <charset val="204"/>
      </rPr>
      <t>米管网，进行提质改造，管线能够有效解决</t>
    </r>
    <r>
      <rPr>
        <sz val="9"/>
        <rFont val="Times New Roman"/>
        <charset val="204"/>
      </rPr>
      <t>31</t>
    </r>
    <r>
      <rPr>
        <sz val="9"/>
        <rFont val="宋体"/>
        <charset val="204"/>
      </rPr>
      <t>户群众饮水问题；④借助农文旅融合项目，以奖补形式鼓励群众提升农家乐形象，打造内外围宣传氛围，扩容增效。⑤策划文旅融合项目发展、前期设计、评审费用，宣传路线等。</t>
    </r>
    <r>
      <rPr>
        <sz val="9"/>
        <rFont val="Times New Roman"/>
        <charset val="204"/>
      </rPr>
      <t xml:space="preserve">
</t>
    </r>
  </si>
  <si>
    <r>
      <rPr>
        <sz val="9"/>
        <rFont val="宋体"/>
        <charset val="134"/>
      </rPr>
      <t>衔接推进乡村振兴补助资金、东西部协作资金</t>
    </r>
  </si>
  <si>
    <r>
      <rPr>
        <sz val="9"/>
        <rFont val="宋体"/>
        <charset val="134"/>
      </rPr>
      <t>通过农文旅融合发展，改善村容村貌，吸引更多游客前来消费，增加旅游收入、农产品销售收入等，带动村民增收致富。</t>
    </r>
    <r>
      <rPr>
        <sz val="9"/>
        <rFont val="Times New Roman"/>
        <charset val="134"/>
      </rPr>
      <t xml:space="preserve">
</t>
    </r>
    <r>
      <rPr>
        <sz val="9"/>
        <rFont val="宋体"/>
        <charset val="134"/>
      </rPr>
      <t>围绕岐黄中医、庆阳苹果、养生休闲等主题展开系列活动，提升县域知名度和美誉度，促进乡村文化的传承与发展，加强城乡交流，为群众提供更多就业机会，改善群众生活质量。</t>
    </r>
  </si>
  <si>
    <r>
      <rPr>
        <sz val="9"/>
        <rFont val="宋体"/>
        <charset val="134"/>
      </rPr>
      <t>鼓励农户参与打造采摘体验园、研学基地、手工艺作坊、特色农家乐、亲子探险寻宝果窖等，以土地、房屋等资源入股分红或自主经营的形式，增加农民收入。</t>
    </r>
  </si>
  <si>
    <r>
      <rPr>
        <sz val="9"/>
        <rFont val="宋体"/>
        <charset val="134"/>
      </rPr>
      <t>县商务局</t>
    </r>
  </si>
  <si>
    <r>
      <rPr>
        <sz val="9"/>
        <rFont val="宋体"/>
        <charset val="134"/>
      </rPr>
      <t>庆城镇</t>
    </r>
  </si>
  <si>
    <t>高楼镇雷家岘子村农文旅融合发展示范村建设项目</t>
  </si>
  <si>
    <r>
      <rPr>
        <sz val="9"/>
        <rFont val="宋体"/>
        <charset val="134"/>
      </rPr>
      <t>续建</t>
    </r>
  </si>
  <si>
    <r>
      <rPr>
        <sz val="9"/>
        <rFont val="宋体"/>
        <charset val="134"/>
      </rPr>
      <t>高楼镇</t>
    </r>
    <r>
      <rPr>
        <sz val="9"/>
        <rFont val="Times New Roman"/>
        <charset val="134"/>
      </rPr>
      <t xml:space="preserve">
</t>
    </r>
    <r>
      <rPr>
        <sz val="9"/>
        <rFont val="宋体"/>
        <charset val="134"/>
      </rPr>
      <t>雷家岘子村</t>
    </r>
  </si>
  <si>
    <r>
      <rPr>
        <sz val="9"/>
        <rFont val="宋体"/>
        <charset val="134"/>
      </rPr>
      <t>①发展特色产业，苹果产业高接换优、间伐改造、防爆网搭建</t>
    </r>
    <r>
      <rPr>
        <sz val="9"/>
        <rFont val="Times New Roman"/>
        <charset val="204"/>
      </rPr>
      <t>50</t>
    </r>
    <r>
      <rPr>
        <sz val="9"/>
        <rFont val="宋体"/>
        <charset val="134"/>
      </rPr>
      <t>亩；新栽瑞阳、瑞雪新品种果树</t>
    </r>
    <r>
      <rPr>
        <sz val="9"/>
        <rFont val="Times New Roman"/>
        <charset val="204"/>
      </rPr>
      <t>100</t>
    </r>
    <r>
      <rPr>
        <sz val="9"/>
        <rFont val="宋体"/>
        <charset val="134"/>
      </rPr>
      <t>亩，发展特色苹果采摘园</t>
    </r>
    <r>
      <rPr>
        <sz val="9"/>
        <rFont val="Times New Roman"/>
        <charset val="204"/>
      </rPr>
      <t>20</t>
    </r>
    <r>
      <rPr>
        <sz val="9"/>
        <rFont val="宋体"/>
        <charset val="134"/>
      </rPr>
      <t>亩。搭建樱桃日光暖棚</t>
    </r>
    <r>
      <rPr>
        <sz val="9"/>
        <rFont val="Times New Roman"/>
        <charset val="204"/>
      </rPr>
      <t>4</t>
    </r>
    <r>
      <rPr>
        <sz val="9"/>
        <rFont val="宋体"/>
        <charset val="134"/>
      </rPr>
      <t>栋</t>
    </r>
    <r>
      <rPr>
        <sz val="9"/>
        <rFont val="Times New Roman"/>
        <charset val="204"/>
      </rPr>
      <t>3000</t>
    </r>
    <r>
      <rPr>
        <sz val="9"/>
        <rFont val="宋体"/>
        <charset val="0"/>
      </rPr>
      <t>㎡</t>
    </r>
    <r>
      <rPr>
        <sz val="9"/>
        <rFont val="宋体"/>
        <charset val="134"/>
      </rPr>
      <t>，栽植大樱桃树</t>
    </r>
    <r>
      <rPr>
        <sz val="9"/>
        <rFont val="Times New Roman"/>
        <charset val="204"/>
      </rPr>
      <t>120</t>
    </r>
    <r>
      <rPr>
        <sz val="9"/>
        <rFont val="宋体"/>
        <charset val="134"/>
      </rPr>
      <t>株，开展特色采摘。种植连翘</t>
    </r>
    <r>
      <rPr>
        <sz val="9"/>
        <rFont val="Times New Roman"/>
        <charset val="204"/>
      </rPr>
      <t>1000</t>
    </r>
    <r>
      <rPr>
        <sz val="9"/>
        <rFont val="宋体"/>
        <charset val="134"/>
      </rPr>
      <t>亩。</t>
    </r>
    <r>
      <rPr>
        <sz val="9"/>
        <rFont val="Times New Roman"/>
        <charset val="204"/>
      </rPr>
      <t xml:space="preserve">
</t>
    </r>
    <r>
      <rPr>
        <sz val="9"/>
        <rFont val="宋体"/>
        <charset val="134"/>
      </rPr>
      <t>②培育特色产品：苹果、樱桃、黄花菜、白瓜籽、食用油、小米、鞋垫。种植白瓜籽</t>
    </r>
    <r>
      <rPr>
        <sz val="9"/>
        <rFont val="Times New Roman"/>
        <charset val="204"/>
      </rPr>
      <t>500</t>
    </r>
    <r>
      <rPr>
        <sz val="9"/>
        <rFont val="宋体"/>
        <charset val="134"/>
      </rPr>
      <t>亩、特色小杂粮</t>
    </r>
    <r>
      <rPr>
        <sz val="9"/>
        <rFont val="Times New Roman"/>
        <charset val="204"/>
      </rPr>
      <t>500</t>
    </r>
    <r>
      <rPr>
        <sz val="9"/>
        <rFont val="宋体"/>
        <charset val="134"/>
      </rPr>
      <t>亩。开展直播带货、培训网络直播</t>
    </r>
    <r>
      <rPr>
        <sz val="9"/>
        <rFont val="Times New Roman"/>
        <charset val="204"/>
      </rPr>
      <t>15</t>
    </r>
    <r>
      <rPr>
        <sz val="9"/>
        <rFont val="宋体"/>
        <charset val="134"/>
      </rPr>
      <t>人以上。</t>
    </r>
    <r>
      <rPr>
        <sz val="9"/>
        <rFont val="Times New Roman"/>
        <charset val="204"/>
      </rPr>
      <t xml:space="preserve">
</t>
    </r>
    <r>
      <rPr>
        <sz val="9"/>
        <rFont val="宋体"/>
        <charset val="134"/>
      </rPr>
      <t>③发展特色旅游：讲好正气碑故事，弘扬社会主义正能量。讲好土改旧址复原点故事，缅怀革命先烈。讲好红色展馆故事，发扬板凳会优良传统。讲好</t>
    </r>
    <r>
      <rPr>
        <sz val="9"/>
        <rFont val="Times New Roman"/>
        <charset val="204"/>
      </rPr>
      <t>“</t>
    </r>
    <r>
      <rPr>
        <sz val="9"/>
        <rFont val="宋体"/>
        <charset val="134"/>
      </rPr>
      <t>三个红色故事</t>
    </r>
    <r>
      <rPr>
        <sz val="9"/>
        <rFont val="Times New Roman"/>
        <charset val="204"/>
      </rPr>
      <t>”</t>
    </r>
    <r>
      <rPr>
        <sz val="9"/>
        <rFont val="宋体"/>
        <charset val="134"/>
      </rPr>
      <t>，打造红色文化赋能型示范村，建成红色文化观光旅游、采摘、休闲、娱乐为一体的红色文化旅游观光城。</t>
    </r>
    <r>
      <rPr>
        <sz val="9"/>
        <rFont val="Times New Roman"/>
        <charset val="204"/>
      </rPr>
      <t xml:space="preserve">
</t>
    </r>
    <r>
      <rPr>
        <sz val="9"/>
        <rFont val="宋体"/>
        <charset val="134"/>
      </rPr>
      <t>④打造特色民宿，雷家岘子村</t>
    </r>
    <r>
      <rPr>
        <sz val="9"/>
        <rFont val="Times New Roman"/>
        <charset val="204"/>
      </rPr>
      <t>309</t>
    </r>
    <r>
      <rPr>
        <sz val="9"/>
        <rFont val="宋体"/>
        <charset val="134"/>
      </rPr>
      <t>国道沿线，鼓励企业农户简称特色民宿</t>
    </r>
    <r>
      <rPr>
        <sz val="9"/>
        <rFont val="Times New Roman"/>
        <charset val="204"/>
      </rPr>
      <t>1</t>
    </r>
    <r>
      <rPr>
        <sz val="9"/>
        <rFont val="宋体"/>
        <charset val="134"/>
      </rPr>
      <t>处</t>
    </r>
    <r>
      <rPr>
        <sz val="9"/>
        <rFont val="Times New Roman"/>
        <charset val="204"/>
      </rPr>
      <t>5</t>
    </r>
    <r>
      <rPr>
        <sz val="9"/>
        <rFont val="宋体"/>
        <charset val="134"/>
      </rPr>
      <t>户。新建红色文化研学、露营、写生基地</t>
    </r>
    <r>
      <rPr>
        <sz val="9"/>
        <rFont val="Times New Roman"/>
        <charset val="204"/>
      </rPr>
      <t>3</t>
    </r>
    <r>
      <rPr>
        <sz val="9"/>
        <rFont val="宋体"/>
        <charset val="134"/>
      </rPr>
      <t>处。</t>
    </r>
    <r>
      <rPr>
        <sz val="9"/>
        <rFont val="Times New Roman"/>
        <charset val="204"/>
      </rPr>
      <t xml:space="preserve">
</t>
    </r>
    <r>
      <rPr>
        <sz val="9"/>
        <rFont val="宋体"/>
        <charset val="134"/>
      </rPr>
      <t>⑤开发特色餐饮，在雷家岘子村</t>
    </r>
    <r>
      <rPr>
        <sz val="9"/>
        <rFont val="Times New Roman"/>
        <charset val="204"/>
      </rPr>
      <t>309</t>
    </r>
    <r>
      <rPr>
        <sz val="9"/>
        <rFont val="宋体"/>
        <charset val="134"/>
      </rPr>
      <t>国道沿线，鼓励企业农户建成特色农家乐</t>
    </r>
    <r>
      <rPr>
        <sz val="9"/>
        <rFont val="Times New Roman"/>
        <charset val="204"/>
      </rPr>
      <t>3</t>
    </r>
    <r>
      <rPr>
        <sz val="9"/>
        <rFont val="宋体"/>
        <charset val="134"/>
      </rPr>
      <t>处，制作油饼、豆豉、野菜、</t>
    </r>
    <r>
      <rPr>
        <sz val="9"/>
        <rFont val="宋体"/>
        <charset val="0"/>
      </rPr>
      <t>饸饹</t>
    </r>
    <r>
      <rPr>
        <sz val="9"/>
        <rFont val="宋体"/>
        <charset val="134"/>
      </rPr>
      <t>面、猪血烩豆腐等地方特色美食。建成露营、烧烤、啤酒基地</t>
    </r>
    <r>
      <rPr>
        <sz val="9"/>
        <rFont val="Times New Roman"/>
        <charset val="204"/>
      </rPr>
      <t>1</t>
    </r>
    <r>
      <rPr>
        <sz val="9"/>
        <rFont val="宋体"/>
        <charset val="134"/>
      </rPr>
      <t>处。</t>
    </r>
    <r>
      <rPr>
        <sz val="9"/>
        <rFont val="Times New Roman"/>
        <charset val="204"/>
      </rPr>
      <t xml:space="preserve">
</t>
    </r>
    <r>
      <rPr>
        <sz val="9"/>
        <rFont val="宋体"/>
        <charset val="134"/>
      </rPr>
      <t>⑥基础设施改善，开展环境卫生综合整治、完善路、网、店、厕所等基础设施。整修道路、排水渠</t>
    </r>
    <r>
      <rPr>
        <sz val="9"/>
        <rFont val="Times New Roman"/>
        <charset val="204"/>
      </rPr>
      <t>2</t>
    </r>
    <r>
      <rPr>
        <sz val="9"/>
        <rFont val="宋体"/>
        <charset val="134"/>
      </rPr>
      <t>公里。</t>
    </r>
    <r>
      <rPr>
        <sz val="9"/>
        <rFont val="Times New Roman"/>
        <charset val="204"/>
      </rPr>
      <t xml:space="preserve">   </t>
    </r>
  </si>
  <si>
    <r>
      <rPr>
        <sz val="9"/>
        <rFont val="宋体"/>
        <charset val="134"/>
      </rPr>
      <t>通过农文旅融合发展，改善村容村貌，吸引更多游客前来消费，增加旅游收入、农产品销售收入等，带动村民增收致富。同时，提升高楼苹果知名度和美誉度，促进乡村文化的传承与发展，加强城乡交流，为群众提供更多就业机会，改善群众生活质量。</t>
    </r>
  </si>
  <si>
    <r>
      <rPr>
        <sz val="9"/>
        <rFont val="宋体"/>
        <charset val="134"/>
      </rPr>
      <t>鼓励农户积极参与，增加农民收入。</t>
    </r>
  </si>
  <si>
    <r>
      <rPr>
        <sz val="9"/>
        <rFont val="宋体"/>
        <charset val="134"/>
      </rPr>
      <t>高楼镇</t>
    </r>
  </si>
  <si>
    <r>
      <rPr>
        <b/>
        <sz val="9"/>
        <rFont val="宋体"/>
        <charset val="134"/>
      </rPr>
      <t>驿马镇红色文化</t>
    </r>
    <r>
      <rPr>
        <b/>
        <sz val="9"/>
        <rFont val="Times New Roman"/>
        <charset val="134"/>
      </rPr>
      <t>+</t>
    </r>
    <r>
      <rPr>
        <b/>
        <sz val="9"/>
        <rFont val="宋体"/>
        <charset val="134"/>
      </rPr>
      <t>文旅融合项目</t>
    </r>
  </si>
  <si>
    <r>
      <rPr>
        <sz val="9"/>
        <rFont val="宋体"/>
        <charset val="134"/>
      </rPr>
      <t>对驿马沟战斗遗址、红二十五军、八路军三八五旅七七</t>
    </r>
    <r>
      <rPr>
        <sz val="9"/>
        <rFont val="Times New Roman"/>
        <charset val="134"/>
      </rPr>
      <t>○</t>
    </r>
    <r>
      <rPr>
        <sz val="9"/>
        <rFont val="宋体"/>
        <charset val="134"/>
      </rPr>
      <t>团团部为保卫陕甘宁边区及采购军需物资等红色故事在农业示范园、苹果采摘基地等地方还原，建成红色故事园、驿马沟战斗遗址园等红色文化文旅融合项目，实现红色文化</t>
    </r>
    <r>
      <rPr>
        <sz val="9"/>
        <rFont val="Times New Roman"/>
        <charset val="134"/>
      </rPr>
      <t>+</t>
    </r>
    <r>
      <rPr>
        <sz val="9"/>
        <rFont val="宋体"/>
        <charset val="134"/>
      </rPr>
      <t>产业、红色文化</t>
    </r>
    <r>
      <rPr>
        <sz val="9"/>
        <rFont val="Times New Roman"/>
        <charset val="134"/>
      </rPr>
      <t>+</t>
    </r>
    <r>
      <rPr>
        <sz val="9"/>
        <rFont val="宋体"/>
        <charset val="134"/>
      </rPr>
      <t>就业、红色文化</t>
    </r>
    <r>
      <rPr>
        <sz val="9"/>
        <rFont val="Times New Roman"/>
        <charset val="134"/>
      </rPr>
      <t>+</t>
    </r>
    <r>
      <rPr>
        <sz val="9"/>
        <rFont val="宋体"/>
        <charset val="134"/>
      </rPr>
      <t>绿色田园等文旅融合项目。</t>
    </r>
  </si>
  <si>
    <t>通过文旅融合项目，加强宣传推介，弘扬革命传统，提升红色旅游吸引力，展示庆城旅游形象，激发广大市民旅游热情，在全社会营造关注旅游、参与旅游、支持旅游、推动旅游的良好氛围。</t>
  </si>
  <si>
    <t>多规合一村庄规划编制项目</t>
  </si>
  <si>
    <r>
      <rPr>
        <sz val="9"/>
        <rFont val="宋体"/>
        <charset val="134"/>
      </rPr>
      <t>用于多规合一村庄规划编制费用，人口少、地形地貌相近的村整合编制的办法，计划编制剩余的</t>
    </r>
    <r>
      <rPr>
        <sz val="9"/>
        <rFont val="Times New Roman"/>
        <charset val="134"/>
      </rPr>
      <t>70</t>
    </r>
    <r>
      <rPr>
        <sz val="9"/>
        <rFont val="宋体"/>
        <charset val="134"/>
      </rPr>
      <t>个发展类村的村庄规划。</t>
    </r>
  </si>
  <si>
    <t>进行乡村振兴规划，避免盲目投资建设，提升项目管理水平和质量</t>
  </si>
  <si>
    <r>
      <rPr>
        <sz val="9"/>
        <rFont val="宋体"/>
        <charset val="134"/>
      </rPr>
      <t>县自然资</t>
    </r>
    <r>
      <rPr>
        <sz val="9"/>
        <rFont val="Times New Roman"/>
        <charset val="134"/>
      </rPr>
      <t xml:space="preserve">
</t>
    </r>
    <r>
      <rPr>
        <sz val="9"/>
        <rFont val="宋体"/>
        <charset val="134"/>
      </rPr>
      <t>源局</t>
    </r>
  </si>
  <si>
    <t>（五）村级集体经济项目</t>
  </si>
  <si>
    <t>玄马镇、卅铺镇村级集体经济增收高效农业产业园建设项目</t>
  </si>
  <si>
    <t xml:space="preserve">玄马镇、卅铺镇
</t>
  </si>
  <si>
    <t>整合玄马镇、卅铺镇6个村集体经济发展资金420万元，投入到相关农业企业、合作社，规划新建东西走向、土质墙体、镀锌钢架、下沉式高标准日光温室11栋，安装自动卷帘、温湿度自控和水肥一体灌溉系统，棚内配套供水、供电、滴管、巷道硬化、蓄水池及缓冲间等基础设施。</t>
  </si>
  <si>
    <t>衔接推进乡村振兴补助资金。</t>
  </si>
  <si>
    <t xml:space="preserve">每年可为相关村集体每村增收3至5万元。
</t>
  </si>
  <si>
    <t>项目建成后形成的物化资产全部归村集体所有，采取“异地统一建园、合作社托管经营、资产入股分红”模式，发展高效农业，实现企业、合作社、村集体、农民四方共赢</t>
  </si>
  <si>
    <t>县委组
织部</t>
  </si>
  <si>
    <t>玄马镇、卅铺镇</t>
  </si>
  <si>
    <t>（六）金融保险配套项目</t>
  </si>
  <si>
    <t>脱贫人口小额信贷贴息项目</t>
  </si>
  <si>
    <r>
      <rPr>
        <sz val="9"/>
        <rFont val="宋体"/>
        <charset val="134"/>
      </rPr>
      <t>为</t>
    </r>
    <r>
      <rPr>
        <sz val="9"/>
        <rFont val="Times New Roman"/>
        <charset val="134"/>
      </rPr>
      <t>“</t>
    </r>
    <r>
      <rPr>
        <sz val="9"/>
        <rFont val="宋体"/>
        <charset val="134"/>
      </rPr>
      <t>四类人群</t>
    </r>
    <r>
      <rPr>
        <sz val="9"/>
        <rFont val="Times New Roman"/>
        <charset val="134"/>
      </rPr>
      <t>”</t>
    </r>
    <r>
      <rPr>
        <sz val="9"/>
        <rFont val="宋体"/>
        <charset val="134"/>
      </rPr>
      <t>（</t>
    </r>
    <r>
      <rPr>
        <sz val="9"/>
        <rFont val="Times New Roman"/>
        <charset val="134"/>
      </rPr>
      <t>1</t>
    </r>
    <r>
      <rPr>
        <sz val="9"/>
        <rFont val="宋体"/>
        <charset val="134"/>
      </rPr>
      <t>、符合贷款条件、有贷款意愿但没有享受过扶贫小额信用贷款的贫困户；</t>
    </r>
    <r>
      <rPr>
        <sz val="9"/>
        <rFont val="Times New Roman"/>
        <charset val="134"/>
      </rPr>
      <t>2</t>
    </r>
    <r>
      <rPr>
        <sz val="9"/>
        <rFont val="宋体"/>
        <charset val="134"/>
      </rPr>
      <t>、享受过扶贫小额信贷、已还款但有返贫风险且符合贷款条件、仍有贷款意愿的贫困户；</t>
    </r>
    <r>
      <rPr>
        <sz val="9"/>
        <rFont val="Times New Roman"/>
        <charset val="134"/>
      </rPr>
      <t>3</t>
    </r>
    <r>
      <rPr>
        <sz val="9"/>
        <rFont val="宋体"/>
        <charset val="134"/>
      </rPr>
      <t>、符合贷款条件、有贷款意愿的边缘易致贫户；</t>
    </r>
    <r>
      <rPr>
        <sz val="9"/>
        <rFont val="Times New Roman"/>
        <charset val="134"/>
      </rPr>
      <t>4</t>
    </r>
    <r>
      <rPr>
        <sz val="9"/>
        <rFont val="宋体"/>
        <charset val="134"/>
      </rPr>
      <t>、享受过扶贫小额信贷、已还款但仍有贷款意愿且有还款能力、符合贷款条件的贫困户）每户贷款</t>
    </r>
    <r>
      <rPr>
        <sz val="9"/>
        <rFont val="Times New Roman"/>
        <charset val="134"/>
      </rPr>
      <t>3-5</t>
    </r>
    <r>
      <rPr>
        <sz val="9"/>
        <rFont val="宋体"/>
        <charset val="134"/>
      </rPr>
      <t>万元，财政按季全额贴息。</t>
    </r>
  </si>
  <si>
    <t>通过小额信贷贴息，有效解决了我县脱贫户发展产业资金难问题，激发脱贫户内生动力、促进脱贫群众持续增收。</t>
  </si>
  <si>
    <t>依托小额信贷专项贷款扩大种养殖规模，产业发展发展后劲进一步增强，家庭收入稳定增加。</t>
  </si>
  <si>
    <t>县财政局</t>
  </si>
  <si>
    <t>农村住房改造小额贷款脱贫户贴息项目</t>
  </si>
  <si>
    <t>由庆城县政府分别与县信用联社和中国邮政储蓄银行庆城县支行（以下简称邮储银行庆城支行）合作的针对我县脱贫户实施住房提升改造小额贷款，按群众贷款具体金额，贷款利率由县政府与合作银行协商执行，贷款利息由县财政按季全额贴息。</t>
  </si>
  <si>
    <t>该项目有效改善我县脱贫群众居住条件，全面提升群众安全住房标准。</t>
  </si>
  <si>
    <t>改善我县脱贫群众居住条件，全面提升脱贫户安全住房标准。</t>
  </si>
  <si>
    <t>脱贫人口小额续贷贴息项目</t>
  </si>
  <si>
    <t>通过小额续贷贴息，有效解决了我县脱贫户发展产业资金难问题，激发脱贫户内生动力及发展产业的积极性。</t>
  </si>
  <si>
    <t>产业发展贷款贴息项目</t>
  </si>
  <si>
    <t>对通过订单生产、托养托管、技术服务等方式联农带农效果好的农业经营主体当年用于农业产业发展的贷款，按照不高于贷款利率的50%,给予一次性差额贴息，最高贴息的不超过50万元。已享受农业农村等部门同类型贴息政策的当年贷款，不得使用衔接资金重复贴息。</t>
  </si>
  <si>
    <t>进一步扶持农户壮大产业发展规模</t>
  </si>
  <si>
    <t>项目的实施，带动群众发展种养产业，增加农户收入。</t>
  </si>
  <si>
    <t>优势特色产业农业保险补助项目</t>
  </si>
  <si>
    <r>
      <rPr>
        <sz val="9"/>
        <rFont val="宋体"/>
        <charset val="134"/>
      </rPr>
      <t>在全县范围内，按照</t>
    </r>
    <r>
      <rPr>
        <sz val="9"/>
        <rFont val="Times New Roman"/>
        <charset val="134"/>
      </rPr>
      <t>“</t>
    </r>
    <r>
      <rPr>
        <sz val="9"/>
        <rFont val="宋体"/>
        <charset val="134"/>
      </rPr>
      <t>应保尽保</t>
    </r>
    <r>
      <rPr>
        <sz val="9"/>
        <rFont val="Times New Roman"/>
        <charset val="134"/>
      </rPr>
      <t>”</t>
    </r>
    <r>
      <rPr>
        <sz val="9"/>
        <rFont val="宋体"/>
        <charset val="134"/>
      </rPr>
      <t>的原则，需特色产业保险保费补助资金</t>
    </r>
    <r>
      <rPr>
        <sz val="9"/>
        <rFont val="Times New Roman"/>
        <charset val="134"/>
      </rPr>
      <t>600</t>
    </r>
    <r>
      <rPr>
        <sz val="9"/>
        <rFont val="宋体"/>
        <charset val="134"/>
      </rPr>
      <t>余万元。</t>
    </r>
  </si>
  <si>
    <t>通过购买农业保险，有效预防自然灾害和市场风险，进一步降低脱贫户及三类户产业发展灾害造成的损失。</t>
  </si>
  <si>
    <t>有效预防自然灾害和市场风险，进一步降低脱贫户及三类户产业发展灾害造成的损失。</t>
  </si>
  <si>
    <r>
      <rPr>
        <b/>
        <sz val="9"/>
        <rFont val="宋体"/>
        <charset val="134"/>
      </rPr>
      <t>庆城县</t>
    </r>
    <r>
      <rPr>
        <b/>
        <sz val="9"/>
        <rFont val="Times New Roman"/>
        <charset val="134"/>
      </rPr>
      <t>2025</t>
    </r>
    <r>
      <rPr>
        <b/>
        <sz val="9"/>
        <rFont val="宋体"/>
        <charset val="134"/>
      </rPr>
      <t>年易地搬迁贷款项目</t>
    </r>
  </si>
  <si>
    <r>
      <rPr>
        <sz val="9"/>
        <rFont val="Times New Roman"/>
        <charset val="134"/>
      </rPr>
      <t>17</t>
    </r>
    <r>
      <rPr>
        <sz val="9"/>
        <rFont val="宋体"/>
        <charset val="134"/>
      </rPr>
      <t>个易地搬迁安置区</t>
    </r>
  </si>
  <si>
    <t>为11个乡镇589户易地搬迁群众偿还贷款，确保搬迁群众“住的稳、能致富”。</t>
  </si>
  <si>
    <r>
      <rPr>
        <sz val="9"/>
        <rFont val="Times New Roman"/>
        <charset val="134"/>
      </rPr>
      <t xml:space="preserve">   </t>
    </r>
    <r>
      <rPr>
        <sz val="9"/>
        <rFont val="宋体"/>
        <charset val="134"/>
      </rPr>
      <t>帮助</t>
    </r>
    <r>
      <rPr>
        <sz val="9"/>
        <rFont val="Times New Roman"/>
        <charset val="134"/>
      </rPr>
      <t>589</t>
    </r>
    <r>
      <rPr>
        <sz val="9"/>
        <rFont val="宋体"/>
        <charset val="134"/>
      </rPr>
      <t>户搬迁群众偿还贷款，有效支持易地扶贫搬迁项目的顺利实施，保障了</t>
    </r>
    <r>
      <rPr>
        <sz val="9"/>
        <rFont val="Times New Roman"/>
        <charset val="134"/>
      </rPr>
      <t>589</t>
    </r>
    <r>
      <rPr>
        <sz val="9"/>
        <rFont val="宋体"/>
        <charset val="134"/>
      </rPr>
      <t>户搬迁群众住房安全。</t>
    </r>
  </si>
  <si>
    <t>帮助589户搬迁群众偿还贷款，有效支持易地扶贫搬迁项目的顺利实施，保障了589户搬迁群众住房安全，确保搬迁群众“稳得住、能致富”。</t>
  </si>
  <si>
    <t>县项目办</t>
  </si>
  <si>
    <r>
      <rPr>
        <b/>
        <sz val="9"/>
        <rFont val="宋体"/>
        <charset val="134"/>
      </rPr>
      <t>庆城县</t>
    </r>
    <r>
      <rPr>
        <b/>
        <sz val="9"/>
        <rFont val="Times New Roman"/>
        <charset val="134"/>
      </rPr>
      <t>2025</t>
    </r>
    <r>
      <rPr>
        <b/>
        <sz val="9"/>
        <rFont val="宋体"/>
        <charset val="134"/>
      </rPr>
      <t>年易地搬迁贴息项目</t>
    </r>
  </si>
  <si>
    <t>为11个乡镇589户易地搬迁群众偿还贷款利息，确保搬迁群众“稳得住、能致富”。</t>
  </si>
  <si>
    <r>
      <rPr>
        <sz val="9"/>
        <rFont val="Times New Roman"/>
        <charset val="134"/>
      </rPr>
      <t xml:space="preserve">   </t>
    </r>
    <r>
      <rPr>
        <sz val="9"/>
        <rFont val="宋体"/>
        <charset val="134"/>
      </rPr>
      <t>帮助</t>
    </r>
    <r>
      <rPr>
        <sz val="9"/>
        <rFont val="Times New Roman"/>
        <charset val="134"/>
      </rPr>
      <t>589</t>
    </r>
    <r>
      <rPr>
        <sz val="9"/>
        <rFont val="宋体"/>
        <charset val="134"/>
      </rPr>
      <t>户搬迁群众偿还贷款利息，有效支持易地扶贫搬迁项目的顺利实施，保障了</t>
    </r>
    <r>
      <rPr>
        <sz val="9"/>
        <rFont val="Times New Roman"/>
        <charset val="134"/>
      </rPr>
      <t>589</t>
    </r>
    <r>
      <rPr>
        <sz val="9"/>
        <rFont val="宋体"/>
        <charset val="134"/>
      </rPr>
      <t>户搬迁群众住房安全。</t>
    </r>
  </si>
  <si>
    <t>帮助589户搬迁群众偿还贷款利息，有效支持易地扶贫搬迁项目的顺利实施，保障了589户搬迁群众住房安全，确保搬迁群众“稳得住、能致富”。</t>
  </si>
  <si>
    <t>脱贫户、边缘户防贫返贫保险项目（防贫返贫保险）</t>
  </si>
  <si>
    <r>
      <rPr>
        <sz val="9"/>
        <rFont val="宋体"/>
        <charset val="134"/>
      </rPr>
      <t>对全县</t>
    </r>
    <r>
      <rPr>
        <sz val="9"/>
        <rFont val="Times New Roman"/>
        <charset val="134"/>
      </rPr>
      <t>13160</t>
    </r>
    <r>
      <rPr>
        <sz val="9"/>
        <rFont val="宋体"/>
        <charset val="134"/>
      </rPr>
      <t>户脱贫户、边缘户购买防贫返贫保险，预防已脱贫户、边缘户因大病、大灾返贫风险。</t>
    </r>
  </si>
  <si>
    <t>有效解决已脱贫户因大病、大灾返贫风险。</t>
  </si>
  <si>
    <t>防止返贫风险、提高群众发展产业意向。</t>
  </si>
  <si>
    <t>二</t>
  </si>
  <si>
    <t>就业项目</t>
  </si>
  <si>
    <t>脱贫劳动力（含监测对象）务工交通补贴</t>
  </si>
  <si>
    <r>
      <rPr>
        <sz val="9"/>
        <rFont val="宋体"/>
        <charset val="134"/>
      </rPr>
      <t>继续实施脱贫人口务工交通奖补政策，扶持鼓励脱贫人口通过外出务工增加家庭收入。按照省外务工</t>
    </r>
    <r>
      <rPr>
        <sz val="9"/>
        <rFont val="Times New Roman"/>
        <charset val="134"/>
      </rPr>
      <t>600</t>
    </r>
    <r>
      <rPr>
        <sz val="9"/>
        <rFont val="宋体"/>
        <charset val="134"/>
      </rPr>
      <t>元</t>
    </r>
    <r>
      <rPr>
        <sz val="9"/>
        <rFont val="Times New Roman"/>
        <charset val="134"/>
      </rPr>
      <t>/</t>
    </r>
    <r>
      <rPr>
        <sz val="9"/>
        <rFont val="宋体"/>
        <charset val="134"/>
      </rPr>
      <t>人，省内县外</t>
    </r>
    <r>
      <rPr>
        <sz val="9"/>
        <rFont val="Times New Roman"/>
        <charset val="134"/>
      </rPr>
      <t>300</t>
    </r>
    <r>
      <rPr>
        <sz val="9"/>
        <rFont val="宋体"/>
        <charset val="134"/>
      </rPr>
      <t>元</t>
    </r>
    <r>
      <rPr>
        <sz val="9"/>
        <rFont val="Times New Roman"/>
        <charset val="134"/>
      </rPr>
      <t>/</t>
    </r>
    <r>
      <rPr>
        <sz val="9"/>
        <rFont val="宋体"/>
        <charset val="134"/>
      </rPr>
      <t>人的标准，预计</t>
    </r>
    <r>
      <rPr>
        <sz val="9"/>
        <rFont val="Times New Roman"/>
        <charset val="134"/>
      </rPr>
      <t>2025</t>
    </r>
    <r>
      <rPr>
        <sz val="9"/>
        <rFont val="宋体"/>
        <charset val="134"/>
      </rPr>
      <t>年落实务工交通补贴</t>
    </r>
    <r>
      <rPr>
        <sz val="9"/>
        <rFont val="Times New Roman"/>
        <charset val="134"/>
      </rPr>
      <t>10000</t>
    </r>
    <r>
      <rPr>
        <sz val="9"/>
        <rFont val="宋体"/>
        <charset val="134"/>
      </rPr>
      <t>人</t>
    </r>
    <r>
      <rPr>
        <sz val="9"/>
        <rFont val="Times New Roman"/>
        <charset val="134"/>
      </rPr>
      <t>545</t>
    </r>
    <r>
      <rPr>
        <sz val="9"/>
        <rFont val="宋体"/>
        <charset val="134"/>
      </rPr>
      <t>万元。</t>
    </r>
  </si>
  <si>
    <t>通过务工交通补贴，鼓励脱贫人口外出务工，有效增加脱贫人口家庭收入。</t>
  </si>
  <si>
    <t>在政策扶持鼓励脱贫人口外出务工的同时，有效增加脱贫人口家庭收入。</t>
  </si>
  <si>
    <t>县人社局</t>
  </si>
  <si>
    <t>县就业局</t>
  </si>
  <si>
    <t>乡村就业工厂（帮扶车间）一次性建设补助及吸纳脱贫劳动力就业补助项目</t>
  </si>
  <si>
    <r>
      <rPr>
        <sz val="9"/>
        <rFont val="宋体"/>
        <charset val="134"/>
      </rPr>
      <t>对</t>
    </r>
    <r>
      <rPr>
        <sz val="9"/>
        <rFont val="Times New Roman"/>
        <charset val="134"/>
      </rPr>
      <t>2025</t>
    </r>
    <r>
      <rPr>
        <sz val="9"/>
        <rFont val="宋体"/>
        <charset val="134"/>
      </rPr>
      <t>年度新认定的乡村就业工厂（车间）落实补助资金，每个补助资金</t>
    </r>
    <r>
      <rPr>
        <sz val="9"/>
        <rFont val="Times New Roman"/>
        <charset val="134"/>
      </rPr>
      <t>2</t>
    </r>
    <r>
      <rPr>
        <sz val="9"/>
        <rFont val="宋体"/>
        <charset val="134"/>
      </rPr>
      <t>万元；对吸纳脱贫劳动力就业达到</t>
    </r>
    <r>
      <rPr>
        <sz val="9"/>
        <rFont val="Times New Roman"/>
        <charset val="134"/>
      </rPr>
      <t>6</t>
    </r>
    <r>
      <rPr>
        <sz val="9"/>
        <rFont val="宋体"/>
        <charset val="134"/>
      </rPr>
      <t>个月以上的乡村就业工厂（帮扶车间），按照</t>
    </r>
    <r>
      <rPr>
        <sz val="9"/>
        <rFont val="Times New Roman"/>
        <charset val="134"/>
      </rPr>
      <t>3000</t>
    </r>
    <r>
      <rPr>
        <sz val="9"/>
        <rFont val="宋体"/>
        <charset val="134"/>
      </rPr>
      <t>元</t>
    </r>
    <r>
      <rPr>
        <sz val="9"/>
        <rFont val="Times New Roman"/>
        <charset val="134"/>
      </rPr>
      <t>/</t>
    </r>
    <r>
      <rPr>
        <sz val="9"/>
        <rFont val="宋体"/>
        <charset val="134"/>
      </rPr>
      <t>人的标准给予奖补，预计</t>
    </r>
    <r>
      <rPr>
        <sz val="9"/>
        <rFont val="Times New Roman"/>
        <charset val="134"/>
      </rPr>
      <t>30</t>
    </r>
    <r>
      <rPr>
        <sz val="9"/>
        <rFont val="宋体"/>
        <charset val="134"/>
      </rPr>
      <t>人，</t>
    </r>
    <r>
      <rPr>
        <sz val="9"/>
        <rFont val="Times New Roman"/>
        <charset val="134"/>
      </rPr>
      <t>9</t>
    </r>
    <r>
      <rPr>
        <sz val="9"/>
        <rFont val="宋体"/>
        <charset val="134"/>
      </rPr>
      <t>万元。</t>
    </r>
  </si>
  <si>
    <t>通过鼓励扶持建办乡村就业工厂近就地吸纳脱贫劳动力就业。通过扶持引导，鼓励乡村就业工厂（帮扶车间）吸纳更多脱贫劳动力实现就近就地就业增收。</t>
  </si>
  <si>
    <t>通过扶持引导，鼓励乡村就业工厂（帮扶车间）吸纳更多脱贫劳动力实现就近就地就业增收。</t>
  </si>
  <si>
    <t>庆城县乡村公益性岗位项目（爱心理发员及其它乡村公益性岗位）</t>
  </si>
  <si>
    <r>
      <rPr>
        <sz val="9"/>
        <rFont val="宋体"/>
        <charset val="134"/>
      </rPr>
      <t>在全县</t>
    </r>
    <r>
      <rPr>
        <sz val="9"/>
        <rFont val="Times New Roman"/>
        <charset val="134"/>
      </rPr>
      <t>15</t>
    </r>
    <r>
      <rPr>
        <sz val="9"/>
        <rFont val="宋体"/>
        <charset val="134"/>
      </rPr>
      <t>个乡镇的</t>
    </r>
    <r>
      <rPr>
        <sz val="9"/>
        <rFont val="Times New Roman"/>
        <charset val="134"/>
      </rPr>
      <t>153</t>
    </r>
    <r>
      <rPr>
        <sz val="9"/>
        <rFont val="宋体"/>
        <charset val="134"/>
      </rPr>
      <t>个行政村开发乡村公益性专岗</t>
    </r>
    <r>
      <rPr>
        <sz val="9"/>
        <rFont val="Times New Roman"/>
        <charset val="134"/>
      </rPr>
      <t>1893</t>
    </r>
    <r>
      <rPr>
        <sz val="9"/>
        <rFont val="宋体"/>
        <charset val="134"/>
      </rPr>
      <t>个，选聘</t>
    </r>
    <r>
      <rPr>
        <sz val="9"/>
        <rFont val="Times New Roman"/>
        <charset val="134"/>
      </rPr>
      <t>1893</t>
    </r>
    <r>
      <rPr>
        <sz val="9"/>
        <rFont val="宋体"/>
        <charset val="134"/>
      </rPr>
      <t>名脱贫劳动力和易致贫劳动力（三类重点户）从事爱心理发、卫生保洁、公路养护、卫生保洁等工作（其中：驿马镇</t>
    </r>
    <r>
      <rPr>
        <sz val="9"/>
        <rFont val="Times New Roman"/>
        <charset val="134"/>
      </rPr>
      <t>242</t>
    </r>
    <r>
      <rPr>
        <sz val="9"/>
        <rFont val="宋体"/>
        <charset val="134"/>
      </rPr>
      <t>名，白马镇</t>
    </r>
    <r>
      <rPr>
        <sz val="9"/>
        <rFont val="Times New Roman"/>
        <charset val="134"/>
      </rPr>
      <t>75</t>
    </r>
    <r>
      <rPr>
        <sz val="9"/>
        <rFont val="宋体"/>
        <charset val="134"/>
      </rPr>
      <t>名，高楼镇</t>
    </r>
    <r>
      <rPr>
        <sz val="9"/>
        <rFont val="Times New Roman"/>
        <charset val="134"/>
      </rPr>
      <t>91</t>
    </r>
    <r>
      <rPr>
        <sz val="9"/>
        <rFont val="宋体"/>
        <charset val="134"/>
      </rPr>
      <t>名，赤城镇</t>
    </r>
    <r>
      <rPr>
        <sz val="9"/>
        <rFont val="Times New Roman"/>
        <charset val="134"/>
      </rPr>
      <t>107</t>
    </r>
    <r>
      <rPr>
        <sz val="9"/>
        <rFont val="宋体"/>
        <charset val="134"/>
      </rPr>
      <t>名，桐川镇</t>
    </r>
    <r>
      <rPr>
        <sz val="9"/>
        <rFont val="Times New Roman"/>
        <charset val="134"/>
      </rPr>
      <t>146</t>
    </r>
    <r>
      <rPr>
        <sz val="9"/>
        <rFont val="宋体"/>
        <charset val="134"/>
      </rPr>
      <t>名，翟家河乡</t>
    </r>
    <r>
      <rPr>
        <sz val="9"/>
        <rFont val="Times New Roman"/>
        <charset val="134"/>
      </rPr>
      <t>76</t>
    </r>
    <r>
      <rPr>
        <sz val="9"/>
        <rFont val="宋体"/>
        <charset val="134"/>
      </rPr>
      <t>名，庆城镇</t>
    </r>
    <r>
      <rPr>
        <sz val="9"/>
        <rFont val="Times New Roman"/>
        <charset val="134"/>
      </rPr>
      <t>124</t>
    </r>
    <r>
      <rPr>
        <sz val="9"/>
        <rFont val="宋体"/>
        <charset val="134"/>
      </rPr>
      <t>名，南庄乡</t>
    </r>
    <r>
      <rPr>
        <sz val="9"/>
        <rFont val="Times New Roman"/>
        <charset val="134"/>
      </rPr>
      <t>88</t>
    </r>
    <r>
      <rPr>
        <sz val="9"/>
        <rFont val="宋体"/>
        <charset val="134"/>
      </rPr>
      <t>名，马岭镇</t>
    </r>
    <r>
      <rPr>
        <sz val="9"/>
        <rFont val="Times New Roman"/>
        <charset val="134"/>
      </rPr>
      <t>157</t>
    </r>
    <r>
      <rPr>
        <sz val="9"/>
        <rFont val="宋体"/>
        <charset val="134"/>
      </rPr>
      <t>名，卅铺镇</t>
    </r>
    <r>
      <rPr>
        <sz val="9"/>
        <rFont val="Times New Roman"/>
        <charset val="134"/>
      </rPr>
      <t>135</t>
    </r>
    <r>
      <rPr>
        <sz val="9"/>
        <rFont val="宋体"/>
        <charset val="134"/>
      </rPr>
      <t>名，玄马镇</t>
    </r>
    <r>
      <rPr>
        <sz val="9"/>
        <rFont val="Times New Roman"/>
        <charset val="134"/>
      </rPr>
      <t>130</t>
    </r>
    <r>
      <rPr>
        <sz val="9"/>
        <rFont val="宋体"/>
        <charset val="134"/>
      </rPr>
      <t>名，太白梁乡</t>
    </r>
    <r>
      <rPr>
        <sz val="9"/>
        <rFont val="Times New Roman"/>
        <charset val="134"/>
      </rPr>
      <t>132</t>
    </r>
    <r>
      <rPr>
        <sz val="9"/>
        <rFont val="宋体"/>
        <charset val="134"/>
      </rPr>
      <t>名，土桥乡</t>
    </r>
    <r>
      <rPr>
        <sz val="9"/>
        <rFont val="Times New Roman"/>
        <charset val="134"/>
      </rPr>
      <t>94</t>
    </r>
    <r>
      <rPr>
        <sz val="9"/>
        <rFont val="宋体"/>
        <charset val="134"/>
      </rPr>
      <t>名，蔡口集乡</t>
    </r>
    <r>
      <rPr>
        <sz val="9"/>
        <rFont val="Times New Roman"/>
        <charset val="134"/>
      </rPr>
      <t>90</t>
    </r>
    <r>
      <rPr>
        <sz val="9"/>
        <rFont val="宋体"/>
        <charset val="134"/>
      </rPr>
      <t>名，蔡家庙乡</t>
    </r>
    <r>
      <rPr>
        <sz val="9"/>
        <rFont val="Times New Roman"/>
        <charset val="134"/>
      </rPr>
      <t>206</t>
    </r>
    <r>
      <rPr>
        <sz val="9"/>
        <rFont val="宋体"/>
        <charset val="134"/>
      </rPr>
      <t>名），每人每年补助</t>
    </r>
    <r>
      <rPr>
        <sz val="9"/>
        <rFont val="Times New Roman"/>
        <charset val="134"/>
      </rPr>
      <t>8000</t>
    </r>
    <r>
      <rPr>
        <sz val="9"/>
        <rFont val="宋体"/>
        <charset val="134"/>
      </rPr>
      <t>元（爱心理发员每人每年补助</t>
    </r>
    <r>
      <rPr>
        <sz val="9"/>
        <rFont val="Times New Roman"/>
        <charset val="134"/>
      </rPr>
      <t>6000</t>
    </r>
    <r>
      <rPr>
        <sz val="9"/>
        <rFont val="宋体"/>
        <charset val="134"/>
      </rPr>
      <t>元）。</t>
    </r>
  </si>
  <si>
    <t>帮助长期居家不能外出的脱贫劳动力和易致贫劳动力实现就地就近就业，增收的同时，助力乡村基层治理。</t>
  </si>
  <si>
    <t>为不能外出的脱贫劳动力和易致贫劳动力实现就地就近就业，增加群众收入，助力乡村基层治理。</t>
  </si>
  <si>
    <t>庆城县乡村公益性岗位项目（爱心助残员公益性岗位）</t>
  </si>
  <si>
    <r>
      <rPr>
        <sz val="9"/>
        <rFont val="宋体"/>
        <charset val="134"/>
      </rPr>
      <t>在全县</t>
    </r>
    <r>
      <rPr>
        <sz val="9"/>
        <rFont val="Times New Roman"/>
        <charset val="134"/>
      </rPr>
      <t>15</t>
    </r>
    <r>
      <rPr>
        <sz val="9"/>
        <rFont val="宋体"/>
        <charset val="134"/>
      </rPr>
      <t>个乡镇的</t>
    </r>
    <r>
      <rPr>
        <sz val="9"/>
        <rFont val="Times New Roman"/>
        <charset val="134"/>
      </rPr>
      <t>153</t>
    </r>
    <r>
      <rPr>
        <sz val="9"/>
        <rFont val="宋体"/>
        <charset val="134"/>
      </rPr>
      <t>个行政村开发村残协专职委员</t>
    </r>
    <r>
      <rPr>
        <sz val="9"/>
        <rFont val="Times New Roman"/>
        <charset val="134"/>
      </rPr>
      <t>(</t>
    </r>
    <r>
      <rPr>
        <sz val="9"/>
        <rFont val="宋体"/>
        <charset val="134"/>
      </rPr>
      <t>爱心助残员</t>
    </r>
    <r>
      <rPr>
        <sz val="9"/>
        <rFont val="Times New Roman"/>
        <charset val="134"/>
      </rPr>
      <t>)153</t>
    </r>
    <r>
      <rPr>
        <sz val="9"/>
        <rFont val="宋体"/>
        <charset val="134"/>
      </rPr>
      <t>个，选聘</t>
    </r>
    <r>
      <rPr>
        <sz val="9"/>
        <rFont val="Times New Roman"/>
        <charset val="134"/>
      </rPr>
      <t>153</t>
    </r>
    <r>
      <rPr>
        <sz val="9"/>
        <rFont val="宋体"/>
        <charset val="134"/>
      </rPr>
      <t>名脱贫劳动力和易致贫劳动力（三类重点户），残疾人和残疾人直系亲属从事辖区内的残疾人工作（其中：驿马镇</t>
    </r>
    <r>
      <rPr>
        <sz val="9"/>
        <rFont val="Times New Roman"/>
        <charset val="134"/>
      </rPr>
      <t>20</t>
    </r>
    <r>
      <rPr>
        <sz val="9"/>
        <rFont val="宋体"/>
        <charset val="134"/>
      </rPr>
      <t>名，白马镇</t>
    </r>
    <r>
      <rPr>
        <sz val="9"/>
        <rFont val="Times New Roman"/>
        <charset val="134"/>
      </rPr>
      <t>6</t>
    </r>
    <r>
      <rPr>
        <sz val="9"/>
        <rFont val="宋体"/>
        <charset val="134"/>
      </rPr>
      <t>名，高楼镇</t>
    </r>
    <r>
      <rPr>
        <sz val="9"/>
        <rFont val="Times New Roman"/>
        <charset val="134"/>
      </rPr>
      <t>7</t>
    </r>
    <r>
      <rPr>
        <sz val="9"/>
        <rFont val="宋体"/>
        <charset val="134"/>
      </rPr>
      <t>名，赤城镇</t>
    </r>
    <r>
      <rPr>
        <sz val="9"/>
        <rFont val="Times New Roman"/>
        <charset val="134"/>
      </rPr>
      <t>9</t>
    </r>
    <r>
      <rPr>
        <sz val="9"/>
        <rFont val="宋体"/>
        <charset val="134"/>
      </rPr>
      <t>名，桐川镇</t>
    </r>
    <r>
      <rPr>
        <sz val="9"/>
        <rFont val="Times New Roman"/>
        <charset val="134"/>
      </rPr>
      <t>14</t>
    </r>
    <r>
      <rPr>
        <sz val="9"/>
        <rFont val="宋体"/>
        <charset val="134"/>
      </rPr>
      <t>名，翟家河乡</t>
    </r>
    <r>
      <rPr>
        <sz val="9"/>
        <rFont val="Times New Roman"/>
        <charset val="134"/>
      </rPr>
      <t>6</t>
    </r>
    <r>
      <rPr>
        <sz val="9"/>
        <rFont val="宋体"/>
        <charset val="134"/>
      </rPr>
      <t>名，庆城镇</t>
    </r>
    <r>
      <rPr>
        <sz val="9"/>
        <rFont val="Times New Roman"/>
        <charset val="134"/>
      </rPr>
      <t>9</t>
    </r>
    <r>
      <rPr>
        <sz val="9"/>
        <rFont val="宋体"/>
        <charset val="134"/>
      </rPr>
      <t>名，南庄乡</t>
    </r>
    <r>
      <rPr>
        <sz val="9"/>
        <rFont val="Times New Roman"/>
        <charset val="134"/>
      </rPr>
      <t>5</t>
    </r>
    <r>
      <rPr>
        <sz val="9"/>
        <rFont val="宋体"/>
        <charset val="134"/>
      </rPr>
      <t>名，马岭镇</t>
    </r>
    <r>
      <rPr>
        <sz val="9"/>
        <rFont val="Times New Roman"/>
        <charset val="134"/>
      </rPr>
      <t>12</t>
    </r>
    <r>
      <rPr>
        <sz val="9"/>
        <rFont val="宋体"/>
        <charset val="134"/>
      </rPr>
      <t>名，卅铺镇</t>
    </r>
    <r>
      <rPr>
        <sz val="9"/>
        <rFont val="Times New Roman"/>
        <charset val="134"/>
      </rPr>
      <t>12</t>
    </r>
    <r>
      <rPr>
        <sz val="9"/>
        <rFont val="宋体"/>
        <charset val="134"/>
      </rPr>
      <t>名，玄马镇</t>
    </r>
    <r>
      <rPr>
        <sz val="9"/>
        <rFont val="Times New Roman"/>
        <charset val="134"/>
      </rPr>
      <t>10</t>
    </r>
    <r>
      <rPr>
        <sz val="9"/>
        <rFont val="宋体"/>
        <charset val="134"/>
      </rPr>
      <t>名，太白梁乡</t>
    </r>
    <r>
      <rPr>
        <sz val="9"/>
        <rFont val="Times New Roman"/>
        <charset val="134"/>
      </rPr>
      <t>13</t>
    </r>
    <r>
      <rPr>
        <sz val="9"/>
        <rFont val="宋体"/>
        <charset val="134"/>
      </rPr>
      <t>名，土桥乡</t>
    </r>
    <r>
      <rPr>
        <sz val="9"/>
        <rFont val="Times New Roman"/>
        <charset val="134"/>
      </rPr>
      <t>7</t>
    </r>
    <r>
      <rPr>
        <sz val="9"/>
        <rFont val="宋体"/>
        <charset val="134"/>
      </rPr>
      <t>名，蔡口集乡</t>
    </r>
    <r>
      <rPr>
        <sz val="9"/>
        <rFont val="Times New Roman"/>
        <charset val="134"/>
      </rPr>
      <t>7</t>
    </r>
    <r>
      <rPr>
        <sz val="9"/>
        <rFont val="宋体"/>
        <charset val="134"/>
      </rPr>
      <t>名，蔡家庙乡</t>
    </r>
    <r>
      <rPr>
        <sz val="9"/>
        <rFont val="Times New Roman"/>
        <charset val="134"/>
      </rPr>
      <t>16</t>
    </r>
    <r>
      <rPr>
        <sz val="9"/>
        <rFont val="宋体"/>
        <charset val="134"/>
      </rPr>
      <t>名），每人每月补助</t>
    </r>
    <r>
      <rPr>
        <sz val="9"/>
        <rFont val="Times New Roman"/>
        <charset val="134"/>
      </rPr>
      <t>500</t>
    </r>
    <r>
      <rPr>
        <sz val="9"/>
        <rFont val="宋体"/>
        <charset val="134"/>
      </rPr>
      <t>元。</t>
    </r>
  </si>
  <si>
    <t>通过公益性岗位帮助残疾人和残疾人家庭增收的同时，助推残疾人社会保障制度和关爱服务体系建设，提升乡村振兴成效。</t>
  </si>
  <si>
    <t>帮助残疾人和残疾人家庭增收，提升乡村振兴成效。</t>
  </si>
  <si>
    <t>县残联</t>
  </si>
  <si>
    <t>专业人才交流培训项目</t>
  </si>
  <si>
    <t>县农业农村局、县卫健局</t>
  </si>
  <si>
    <r>
      <rPr>
        <sz val="9"/>
        <rFont val="宋体"/>
        <charset val="134"/>
      </rPr>
      <t>选派</t>
    </r>
    <r>
      <rPr>
        <sz val="9"/>
        <rFont val="Times New Roman"/>
        <charset val="134"/>
      </rPr>
      <t>7</t>
    </r>
    <r>
      <rPr>
        <sz val="9"/>
        <rFont val="宋体"/>
        <charset val="134"/>
      </rPr>
      <t>名医护人员和</t>
    </r>
    <r>
      <rPr>
        <sz val="9"/>
        <rFont val="Times New Roman"/>
        <charset val="134"/>
      </rPr>
      <t>2</t>
    </r>
    <r>
      <rPr>
        <sz val="9"/>
        <rFont val="宋体"/>
        <charset val="134"/>
      </rPr>
      <t>名农业专业技术人员赴天津南开区学习先进经验。</t>
    </r>
  </si>
  <si>
    <t>通过培训学习，提高专业技术人员服务水平。</t>
  </si>
  <si>
    <t>提高专业技术人员服务水平，更好的为人民服务。</t>
  </si>
  <si>
    <t>驻村干部能力提升培训项目</t>
  </si>
  <si>
    <t>2024.01-2024.12</t>
  </si>
  <si>
    <t>分期分批对全县基层驻村干部赴到先进地区参观学习，在巩固拓展脱贫攻坚成果和乡村振兴振兴等方面学习成功经验和典型作法。</t>
  </si>
  <si>
    <t>通过培训学习，提升我县驻村干部工作能力，开阔视野，提高扶贫政策执行力。</t>
  </si>
  <si>
    <t>提升驻村干部工作能力，提高扶贫政策执行力。</t>
  </si>
  <si>
    <t>县农业
农村局</t>
  </si>
  <si>
    <t>三</t>
  </si>
  <si>
    <t>乡村建设行动项目</t>
  </si>
  <si>
    <r>
      <rPr>
        <b/>
        <sz val="9"/>
        <rFont val="Times New Roman"/>
        <charset val="134"/>
      </rPr>
      <t>(</t>
    </r>
    <r>
      <rPr>
        <b/>
        <sz val="9"/>
        <rFont val="宋体"/>
        <charset val="134"/>
      </rPr>
      <t>一</t>
    </r>
    <r>
      <rPr>
        <b/>
        <sz val="9"/>
        <rFont val="Times New Roman"/>
        <charset val="134"/>
      </rPr>
      <t>)</t>
    </r>
    <r>
      <rPr>
        <b/>
        <sz val="9"/>
        <rFont val="宋体"/>
        <charset val="134"/>
      </rPr>
      <t>农村公共服务项目</t>
    </r>
  </si>
  <si>
    <t>教育培训</t>
  </si>
  <si>
    <t>2025.01--2025.12</t>
  </si>
  <si>
    <t>县教育局</t>
  </si>
  <si>
    <r>
      <rPr>
        <sz val="9"/>
        <rFont val="宋体"/>
        <charset val="134"/>
      </rPr>
      <t>选派</t>
    </r>
    <r>
      <rPr>
        <sz val="9"/>
        <rFont val="Times New Roman"/>
        <charset val="134"/>
      </rPr>
      <t>100</t>
    </r>
    <r>
      <rPr>
        <sz val="9"/>
        <rFont val="宋体"/>
        <charset val="134"/>
      </rPr>
      <t>名骨干教师及教育管理人员到天津市南开区跟岗学习</t>
    </r>
  </si>
  <si>
    <t>通过跟岗学习先进经验，提升教师素养。</t>
  </si>
  <si>
    <t>庆城县驿马中学实验室建设项目</t>
  </si>
  <si>
    <r>
      <rPr>
        <sz val="9"/>
        <rFont val="宋体"/>
        <charset val="134"/>
      </rPr>
      <t>驿马中学</t>
    </r>
    <r>
      <rPr>
        <sz val="9"/>
        <rFont val="Times New Roman"/>
        <charset val="134"/>
      </rPr>
      <t xml:space="preserve">    </t>
    </r>
  </si>
  <si>
    <r>
      <rPr>
        <sz val="9"/>
        <rFont val="宋体"/>
        <charset val="134"/>
      </rPr>
      <t>为驿马中学新建理化生实验室</t>
    </r>
    <r>
      <rPr>
        <sz val="9"/>
        <rFont val="Times New Roman"/>
        <charset val="134"/>
      </rPr>
      <t>2</t>
    </r>
    <r>
      <rPr>
        <sz val="9"/>
        <rFont val="宋体"/>
        <charset val="134"/>
      </rPr>
      <t>间</t>
    </r>
    <r>
      <rPr>
        <sz val="9"/>
        <rFont val="Times New Roman"/>
        <charset val="134"/>
      </rPr>
      <t xml:space="preserve">
</t>
    </r>
  </si>
  <si>
    <t>改善各学校实验教学办学条件</t>
  </si>
  <si>
    <t>庆城县庆城中学智慧校园建设项目</t>
  </si>
  <si>
    <t>庆城中学</t>
  </si>
  <si>
    <r>
      <rPr>
        <sz val="9"/>
        <rFont val="宋体"/>
        <charset val="134"/>
      </rPr>
      <t>为庆城中学新建创客教育空间</t>
    </r>
    <r>
      <rPr>
        <sz val="9"/>
        <rFont val="Times New Roman"/>
        <charset val="134"/>
      </rPr>
      <t>1</t>
    </r>
    <r>
      <rPr>
        <sz val="9"/>
        <rFont val="宋体"/>
        <charset val="134"/>
      </rPr>
      <t>间、校园广播系统</t>
    </r>
    <r>
      <rPr>
        <sz val="9"/>
        <rFont val="Times New Roman"/>
        <charset val="134"/>
      </rPr>
      <t>1</t>
    </r>
    <r>
      <rPr>
        <sz val="9"/>
        <rFont val="宋体"/>
        <charset val="134"/>
      </rPr>
      <t>套；采购教师办公电脑</t>
    </r>
    <r>
      <rPr>
        <sz val="9"/>
        <rFont val="Times New Roman"/>
        <charset val="134"/>
      </rPr>
      <t>100</t>
    </r>
    <r>
      <rPr>
        <sz val="9"/>
        <rFont val="宋体"/>
        <charset val="134"/>
      </rPr>
      <t>台、体育考试测试系统</t>
    </r>
    <r>
      <rPr>
        <sz val="9"/>
        <rFont val="Times New Roman"/>
        <charset val="134"/>
      </rPr>
      <t>4</t>
    </r>
    <r>
      <rPr>
        <sz val="9"/>
        <rFont val="宋体"/>
        <charset val="134"/>
      </rPr>
      <t>套。</t>
    </r>
  </si>
  <si>
    <t>改善办学条件，提升学校教育数字化水平。</t>
  </si>
  <si>
    <r>
      <rPr>
        <b/>
        <sz val="9"/>
        <rFont val="Times New Roman"/>
        <charset val="134"/>
      </rPr>
      <t>2025</t>
    </r>
    <r>
      <rPr>
        <b/>
        <sz val="9"/>
        <rFont val="宋体"/>
        <charset val="134"/>
      </rPr>
      <t>年新时代高中教师能力提升培训项目</t>
    </r>
  </si>
  <si>
    <t>2025.05--2025.12</t>
  </si>
  <si>
    <r>
      <rPr>
        <sz val="9"/>
        <rFont val="宋体"/>
        <charset val="134"/>
      </rPr>
      <t>对全县高中学校教学管理团队和新入职教师（含引进人才、任教转型、基层选拔）培训。其中：高中学校教学管理团队培训</t>
    </r>
    <r>
      <rPr>
        <sz val="9"/>
        <rFont val="Times New Roman"/>
        <charset val="134"/>
      </rPr>
      <t>80</t>
    </r>
    <r>
      <rPr>
        <sz val="9"/>
        <rFont val="宋体"/>
        <charset val="134"/>
      </rPr>
      <t>名；新入职教师素养提升培训</t>
    </r>
    <r>
      <rPr>
        <sz val="9"/>
        <rFont val="Times New Roman"/>
        <charset val="134"/>
      </rPr>
      <t>150</t>
    </r>
    <r>
      <rPr>
        <sz val="9"/>
        <rFont val="宋体"/>
        <charset val="134"/>
      </rPr>
      <t>人。</t>
    </r>
  </si>
  <si>
    <t>通过学习培训，提高教育人才专业技术水平及教学科研能力。</t>
  </si>
  <si>
    <t xml:space="preserve"> </t>
  </si>
  <si>
    <t>庆城县马岭镇马岭村居民新村室外配套工程</t>
  </si>
  <si>
    <r>
      <rPr>
        <sz val="9"/>
        <color theme="1"/>
        <rFont val="宋体"/>
        <charset val="134"/>
      </rPr>
      <t>马岭镇</t>
    </r>
    <r>
      <rPr>
        <sz val="9"/>
        <color theme="1"/>
        <rFont val="Times New Roman"/>
        <charset val="134"/>
      </rPr>
      <t xml:space="preserve">
</t>
    </r>
    <r>
      <rPr>
        <sz val="9"/>
        <color theme="1"/>
        <rFont val="宋体"/>
        <charset val="134"/>
      </rPr>
      <t>马岭村</t>
    </r>
  </si>
  <si>
    <r>
      <rPr>
        <sz val="9"/>
        <color theme="1"/>
        <rFont val="宋体"/>
        <charset val="134"/>
      </rPr>
      <t>沥青、混凝土道路硬化</t>
    </r>
    <r>
      <rPr>
        <sz val="9"/>
        <color theme="1"/>
        <rFont val="Times New Roman"/>
        <charset val="134"/>
      </rPr>
      <t>10774.82</t>
    </r>
    <r>
      <rPr>
        <sz val="9"/>
        <color theme="1"/>
        <rFont val="宋体"/>
        <charset val="134"/>
      </rPr>
      <t>平方米、铺设渗水砖5310平方米，配套其它相关附属工程。</t>
    </r>
  </si>
  <si>
    <t>通过道路硬化、渗水砖等附属工程，将极大提升马岭村居民新村的室外配套设施，提升居民新村的人居环境。</t>
  </si>
  <si>
    <r>
      <rPr>
        <sz val="9"/>
        <color theme="1"/>
        <rFont val="宋体"/>
        <charset val="134"/>
      </rPr>
      <t>通过道路硬化、渗水砖等附属工程，将改善马岭村居民新村</t>
    </r>
    <r>
      <rPr>
        <sz val="9"/>
        <color theme="1"/>
        <rFont val="Times New Roman"/>
        <charset val="134"/>
      </rPr>
      <t>98</t>
    </r>
    <r>
      <rPr>
        <sz val="9"/>
        <color theme="1"/>
        <rFont val="宋体"/>
        <charset val="134"/>
      </rPr>
      <t>户群众车辆通行道路，及居民步行条件，为实现城乡和谐发展，加强社会主义村级建设，为村民提供舒适的生活环境。</t>
    </r>
  </si>
  <si>
    <t>（二）农村基础设施</t>
  </si>
  <si>
    <t>农村道路建设项目</t>
  </si>
  <si>
    <t>马岭镇下午旗村北塬组道路硬化工程</t>
  </si>
  <si>
    <t>马岭镇下午旗村</t>
  </si>
  <si>
    <r>
      <rPr>
        <sz val="9"/>
        <rFont val="宋体"/>
        <charset val="134"/>
      </rPr>
      <t>寺沟门至北塬道路，全长</t>
    </r>
    <r>
      <rPr>
        <sz val="9"/>
        <rFont val="Times New Roman"/>
        <charset val="0"/>
      </rPr>
      <t>4</t>
    </r>
    <r>
      <rPr>
        <sz val="9"/>
        <rFont val="宋体"/>
        <charset val="134"/>
      </rPr>
      <t>公里</t>
    </r>
  </si>
  <si>
    <t>解决群众出行及农产品运输困难</t>
  </si>
  <si>
    <t>采取以工代赈的方式，吸纳群众务工就业，增加农户收入。</t>
  </si>
  <si>
    <t>县交通局</t>
  </si>
  <si>
    <t>县公路局</t>
  </si>
  <si>
    <t>庆城镇店子坪村南塬组道路硬化工程</t>
  </si>
  <si>
    <t>庆城镇店子坪村</t>
  </si>
  <si>
    <r>
      <rPr>
        <sz val="9"/>
        <rFont val="宋体"/>
        <charset val="134"/>
      </rPr>
      <t>南塬至合水界道路，全长</t>
    </r>
    <r>
      <rPr>
        <sz val="9"/>
        <rFont val="Times New Roman"/>
        <charset val="0"/>
      </rPr>
      <t>2.2</t>
    </r>
    <r>
      <rPr>
        <sz val="9"/>
        <rFont val="宋体"/>
        <charset val="134"/>
      </rPr>
      <t>公里</t>
    </r>
  </si>
  <si>
    <t>蔡家庙乡天子村三道湾组道路硬化工程</t>
  </si>
  <si>
    <t>蔡家庙乡天子村</t>
  </si>
  <si>
    <r>
      <rPr>
        <sz val="9"/>
        <rFont val="宋体"/>
        <charset val="134"/>
      </rPr>
      <t>葛白路至三道湾道路，全长</t>
    </r>
    <r>
      <rPr>
        <sz val="9"/>
        <rFont val="Times New Roman"/>
        <charset val="0"/>
      </rPr>
      <t>3</t>
    </r>
    <r>
      <rPr>
        <sz val="9"/>
        <rFont val="宋体"/>
        <charset val="134"/>
      </rPr>
      <t>公里</t>
    </r>
  </si>
  <si>
    <t>太白梁乡吕家塬村中岔组道路硬化工程</t>
  </si>
  <si>
    <t>太白梁乡吕家塬村</t>
  </si>
  <si>
    <r>
      <rPr>
        <sz val="9"/>
        <rFont val="宋体"/>
        <charset val="134"/>
      </rPr>
      <t>范冰路至中岔道路，全长</t>
    </r>
    <r>
      <rPr>
        <sz val="9"/>
        <rFont val="Times New Roman"/>
        <charset val="0"/>
      </rPr>
      <t>2.8</t>
    </r>
    <r>
      <rPr>
        <sz val="9"/>
        <rFont val="宋体"/>
        <charset val="134"/>
      </rPr>
      <t>公里</t>
    </r>
  </si>
  <si>
    <t>驿马镇南极庙村石家塬道路硬化工程</t>
  </si>
  <si>
    <t>驿马镇南极庙村</t>
  </si>
  <si>
    <r>
      <rPr>
        <sz val="9"/>
        <rFont val="宋体"/>
        <charset val="134"/>
      </rPr>
      <t>南西路</t>
    </r>
    <r>
      <rPr>
        <sz val="9"/>
        <rFont val="Times New Roman"/>
        <charset val="134"/>
      </rPr>
      <t>-</t>
    </r>
    <r>
      <rPr>
        <sz val="9"/>
        <rFont val="宋体"/>
        <charset val="134"/>
      </rPr>
      <t>北峁头道路</t>
    </r>
    <r>
      <rPr>
        <sz val="9"/>
        <rFont val="Times New Roman"/>
        <charset val="134"/>
      </rPr>
      <t>2.035</t>
    </r>
    <r>
      <rPr>
        <sz val="9"/>
        <rFont val="宋体"/>
        <charset val="134"/>
      </rPr>
      <t>公里</t>
    </r>
  </si>
  <si>
    <t>甘肃庆州城乡一体化项目管理有限公司</t>
  </si>
  <si>
    <t>卅铺镇四十铺村孙家湾道路硬化工程</t>
  </si>
  <si>
    <t>卅铺镇四十铺村</t>
  </si>
  <si>
    <r>
      <rPr>
        <sz val="9"/>
        <rFont val="宋体"/>
        <charset val="134"/>
      </rPr>
      <t>龙尾山庙</t>
    </r>
    <r>
      <rPr>
        <sz val="9"/>
        <rFont val="Times New Roman"/>
        <charset val="134"/>
      </rPr>
      <t>-</t>
    </r>
    <r>
      <rPr>
        <sz val="9"/>
        <rFont val="宋体"/>
        <charset val="134"/>
      </rPr>
      <t>孙家湾道路</t>
    </r>
    <r>
      <rPr>
        <sz val="9"/>
        <rFont val="Times New Roman"/>
        <charset val="134"/>
      </rPr>
      <t>1</t>
    </r>
    <r>
      <rPr>
        <sz val="9"/>
        <rFont val="宋体"/>
        <charset val="134"/>
      </rPr>
      <t>公里</t>
    </r>
  </si>
  <si>
    <t>卅铺镇齐塬村齐塬道路硬化工程</t>
  </si>
  <si>
    <t>卅铺镇齐塬村</t>
  </si>
  <si>
    <r>
      <rPr>
        <sz val="9"/>
        <rFont val="宋体"/>
        <charset val="134"/>
      </rPr>
      <t>崾岘</t>
    </r>
    <r>
      <rPr>
        <sz val="9"/>
        <rFont val="Times New Roman"/>
        <charset val="134"/>
      </rPr>
      <t>-</t>
    </r>
    <r>
      <rPr>
        <sz val="9"/>
        <rFont val="宋体"/>
        <charset val="134"/>
      </rPr>
      <t>齐塬道路</t>
    </r>
    <r>
      <rPr>
        <sz val="9"/>
        <rFont val="Times New Roman"/>
        <charset val="134"/>
      </rPr>
      <t>1</t>
    </r>
    <r>
      <rPr>
        <sz val="9"/>
        <rFont val="宋体"/>
        <charset val="134"/>
      </rPr>
      <t>公里</t>
    </r>
  </si>
  <si>
    <t>卅铺镇齐塬村崾岘道路硬化工程</t>
  </si>
  <si>
    <r>
      <rPr>
        <sz val="9"/>
        <rFont val="宋体"/>
        <charset val="134"/>
      </rPr>
      <t>崾岘</t>
    </r>
    <r>
      <rPr>
        <sz val="9"/>
        <rFont val="Times New Roman"/>
        <charset val="134"/>
      </rPr>
      <t>-</t>
    </r>
    <r>
      <rPr>
        <sz val="9"/>
        <rFont val="宋体"/>
        <charset val="134"/>
      </rPr>
      <t>齐塬道路</t>
    </r>
    <r>
      <rPr>
        <sz val="9"/>
        <rFont val="Times New Roman"/>
        <charset val="134"/>
      </rPr>
      <t>0.878</t>
    </r>
    <r>
      <rPr>
        <sz val="9"/>
        <rFont val="宋体"/>
        <charset val="134"/>
      </rPr>
      <t>公里</t>
    </r>
  </si>
  <si>
    <t>马岭镇董家滩村余家渠道路硬化工程</t>
  </si>
  <si>
    <t>马岭镇董家滩村</t>
  </si>
  <si>
    <r>
      <rPr>
        <sz val="9"/>
        <rFont val="宋体"/>
        <charset val="134"/>
      </rPr>
      <t>余家渠</t>
    </r>
    <r>
      <rPr>
        <sz val="9"/>
        <rFont val="Times New Roman"/>
        <charset val="134"/>
      </rPr>
      <t>-G211</t>
    </r>
    <r>
      <rPr>
        <sz val="9"/>
        <rFont val="宋体"/>
        <charset val="134"/>
      </rPr>
      <t>线道路</t>
    </r>
    <r>
      <rPr>
        <sz val="9"/>
        <rFont val="Times New Roman"/>
        <charset val="134"/>
      </rPr>
      <t>1.5</t>
    </r>
    <r>
      <rPr>
        <sz val="9"/>
        <rFont val="宋体"/>
        <charset val="134"/>
      </rPr>
      <t>公里</t>
    </r>
  </si>
  <si>
    <r>
      <rPr>
        <sz val="9"/>
        <rFont val="宋体"/>
        <charset val="134"/>
      </rPr>
      <t>（</t>
    </r>
    <r>
      <rPr>
        <sz val="9"/>
        <rFont val="Times New Roman"/>
        <charset val="134"/>
      </rPr>
      <t>10</t>
    </r>
    <r>
      <rPr>
        <sz val="9"/>
        <rFont val="宋体"/>
        <charset val="134"/>
      </rPr>
      <t>）</t>
    </r>
  </si>
  <si>
    <t>马岭镇安肴村北庄道路硬化工程</t>
  </si>
  <si>
    <t>马岭镇安肴村</t>
  </si>
  <si>
    <r>
      <rPr>
        <sz val="9"/>
        <rFont val="宋体"/>
        <charset val="134"/>
      </rPr>
      <t>北庄</t>
    </r>
    <r>
      <rPr>
        <sz val="9"/>
        <rFont val="Times New Roman"/>
        <charset val="134"/>
      </rPr>
      <t>-</t>
    </r>
    <r>
      <rPr>
        <sz val="9"/>
        <rFont val="宋体"/>
        <charset val="134"/>
      </rPr>
      <t>下安路道路</t>
    </r>
    <r>
      <rPr>
        <sz val="9"/>
        <rFont val="Times New Roman"/>
        <charset val="134"/>
      </rPr>
      <t>1.5</t>
    </r>
    <r>
      <rPr>
        <sz val="9"/>
        <rFont val="宋体"/>
        <charset val="134"/>
      </rPr>
      <t>公里</t>
    </r>
  </si>
  <si>
    <r>
      <rPr>
        <sz val="9"/>
        <rFont val="宋体"/>
        <charset val="134"/>
      </rPr>
      <t>（</t>
    </r>
    <r>
      <rPr>
        <sz val="9"/>
        <rFont val="Times New Roman"/>
        <charset val="134"/>
      </rPr>
      <t>11</t>
    </r>
    <r>
      <rPr>
        <sz val="9"/>
        <rFont val="宋体"/>
        <charset val="134"/>
      </rPr>
      <t>）</t>
    </r>
  </si>
  <si>
    <t>马岭镇岳塬村赵咀道路硬化工程</t>
  </si>
  <si>
    <t>马岭镇岳塬村</t>
  </si>
  <si>
    <r>
      <rPr>
        <sz val="9"/>
        <rFont val="宋体"/>
        <charset val="134"/>
      </rPr>
      <t>马岳路</t>
    </r>
    <r>
      <rPr>
        <sz val="9"/>
        <rFont val="Times New Roman"/>
        <charset val="134"/>
      </rPr>
      <t>-</t>
    </r>
    <r>
      <rPr>
        <sz val="9"/>
        <rFont val="宋体"/>
        <charset val="134"/>
      </rPr>
      <t>赵咀道路</t>
    </r>
    <r>
      <rPr>
        <sz val="9"/>
        <rFont val="Times New Roman"/>
        <charset val="134"/>
      </rPr>
      <t>1.769</t>
    </r>
    <r>
      <rPr>
        <sz val="9"/>
        <rFont val="宋体"/>
        <charset val="134"/>
      </rPr>
      <t>公里</t>
    </r>
  </si>
  <si>
    <r>
      <rPr>
        <sz val="9"/>
        <rFont val="宋体"/>
        <charset val="134"/>
      </rPr>
      <t>（</t>
    </r>
    <r>
      <rPr>
        <sz val="9"/>
        <rFont val="Times New Roman"/>
        <charset val="134"/>
      </rPr>
      <t>12</t>
    </r>
    <r>
      <rPr>
        <sz val="9"/>
        <rFont val="宋体"/>
        <charset val="134"/>
      </rPr>
      <t>）</t>
    </r>
  </si>
  <si>
    <t>玄马镇贾桥村上坪道路硬化工程</t>
  </si>
  <si>
    <r>
      <rPr>
        <sz val="9"/>
        <rFont val="宋体"/>
        <charset val="134"/>
      </rPr>
      <t>上坪</t>
    </r>
    <r>
      <rPr>
        <sz val="9"/>
        <rFont val="Times New Roman"/>
        <charset val="134"/>
      </rPr>
      <t>-</t>
    </r>
    <r>
      <rPr>
        <sz val="9"/>
        <rFont val="宋体"/>
        <charset val="134"/>
      </rPr>
      <t>孔桥何渠道路</t>
    </r>
    <r>
      <rPr>
        <sz val="9"/>
        <rFont val="Times New Roman"/>
        <charset val="134"/>
      </rPr>
      <t>1.961</t>
    </r>
    <r>
      <rPr>
        <sz val="9"/>
        <rFont val="宋体"/>
        <charset val="134"/>
      </rPr>
      <t>公里</t>
    </r>
  </si>
  <si>
    <r>
      <rPr>
        <sz val="9"/>
        <rFont val="宋体"/>
        <charset val="134"/>
      </rPr>
      <t>（</t>
    </r>
    <r>
      <rPr>
        <sz val="9"/>
        <rFont val="Times New Roman"/>
        <charset val="134"/>
      </rPr>
      <t>13</t>
    </r>
    <r>
      <rPr>
        <sz val="9"/>
        <rFont val="宋体"/>
        <charset val="134"/>
      </rPr>
      <t>）</t>
    </r>
  </si>
  <si>
    <t>高楼镇丁堡村麻沟门道路硬化工程</t>
  </si>
  <si>
    <r>
      <rPr>
        <sz val="9"/>
        <rFont val="宋体"/>
        <charset val="134"/>
      </rPr>
      <t>麻沟门</t>
    </r>
    <r>
      <rPr>
        <sz val="9"/>
        <rFont val="Times New Roman"/>
        <charset val="134"/>
      </rPr>
      <t>-G309</t>
    </r>
    <r>
      <rPr>
        <sz val="9"/>
        <rFont val="宋体"/>
        <charset val="134"/>
      </rPr>
      <t>线道路</t>
    </r>
    <r>
      <rPr>
        <sz val="9"/>
        <rFont val="Times New Roman"/>
        <charset val="134"/>
      </rPr>
      <t>0.832</t>
    </r>
    <r>
      <rPr>
        <sz val="9"/>
        <rFont val="宋体"/>
        <charset val="134"/>
      </rPr>
      <t>公里</t>
    </r>
  </si>
  <si>
    <r>
      <rPr>
        <sz val="9"/>
        <rFont val="宋体"/>
        <charset val="134"/>
      </rPr>
      <t>（</t>
    </r>
    <r>
      <rPr>
        <sz val="9"/>
        <rFont val="Times New Roman"/>
        <charset val="134"/>
      </rPr>
      <t>14</t>
    </r>
    <r>
      <rPr>
        <sz val="9"/>
        <rFont val="宋体"/>
        <charset val="134"/>
      </rPr>
      <t>）</t>
    </r>
  </si>
  <si>
    <t>赤城镇新庄村吴畔村道路硬化工程</t>
  </si>
  <si>
    <t>赤城镇新庄村</t>
  </si>
  <si>
    <r>
      <rPr>
        <sz val="9"/>
        <rFont val="宋体"/>
        <charset val="134"/>
      </rPr>
      <t>南壕南头</t>
    </r>
    <r>
      <rPr>
        <sz val="9"/>
        <rFont val="Times New Roman"/>
        <charset val="134"/>
      </rPr>
      <t>-</t>
    </r>
    <r>
      <rPr>
        <sz val="9"/>
        <rFont val="宋体"/>
        <charset val="134"/>
      </rPr>
      <t>吴畔道路</t>
    </r>
    <r>
      <rPr>
        <sz val="9"/>
        <rFont val="Times New Roman"/>
        <charset val="134"/>
      </rPr>
      <t>1.323</t>
    </r>
    <r>
      <rPr>
        <sz val="9"/>
        <rFont val="宋体"/>
        <charset val="134"/>
      </rPr>
      <t>公里</t>
    </r>
  </si>
  <si>
    <r>
      <rPr>
        <sz val="9"/>
        <rFont val="宋体"/>
        <charset val="134"/>
      </rPr>
      <t>（</t>
    </r>
    <r>
      <rPr>
        <sz val="9"/>
        <rFont val="Times New Roman"/>
        <charset val="134"/>
      </rPr>
      <t>15</t>
    </r>
    <r>
      <rPr>
        <sz val="9"/>
        <rFont val="宋体"/>
        <charset val="134"/>
      </rPr>
      <t>）</t>
    </r>
  </si>
  <si>
    <t>太白梁乡吴家岔村四合山道路硬化工程</t>
  </si>
  <si>
    <t>太白梁乡              吴家岔村</t>
  </si>
  <si>
    <r>
      <rPr>
        <sz val="9"/>
        <rFont val="宋体"/>
        <charset val="134"/>
      </rPr>
      <t>花苇路</t>
    </r>
    <r>
      <rPr>
        <sz val="9"/>
        <rFont val="Times New Roman"/>
        <charset val="134"/>
      </rPr>
      <t>-</t>
    </r>
    <r>
      <rPr>
        <sz val="9"/>
        <rFont val="宋体"/>
        <charset val="134"/>
      </rPr>
      <t>寨科道路</t>
    </r>
    <r>
      <rPr>
        <sz val="9"/>
        <rFont val="Times New Roman"/>
        <charset val="134"/>
      </rPr>
      <t>2</t>
    </r>
    <r>
      <rPr>
        <sz val="9"/>
        <rFont val="宋体"/>
        <charset val="134"/>
      </rPr>
      <t>公里</t>
    </r>
  </si>
  <si>
    <r>
      <rPr>
        <sz val="9"/>
        <rFont val="宋体"/>
        <charset val="134"/>
      </rPr>
      <t>（</t>
    </r>
    <r>
      <rPr>
        <sz val="9"/>
        <rFont val="Times New Roman"/>
        <charset val="134"/>
      </rPr>
      <t>16</t>
    </r>
    <r>
      <rPr>
        <sz val="9"/>
        <rFont val="宋体"/>
        <charset val="134"/>
      </rPr>
      <t>）</t>
    </r>
  </si>
  <si>
    <t>太白梁乡吴家岔村苇子坪道路硬化工程</t>
  </si>
  <si>
    <r>
      <rPr>
        <sz val="9"/>
        <rFont val="宋体"/>
        <charset val="134"/>
      </rPr>
      <t>湾脑</t>
    </r>
    <r>
      <rPr>
        <sz val="9"/>
        <rFont val="Times New Roman"/>
        <charset val="134"/>
      </rPr>
      <t>-</t>
    </r>
    <r>
      <rPr>
        <sz val="9"/>
        <rFont val="宋体"/>
        <charset val="134"/>
      </rPr>
      <t>苇子铺道路</t>
    </r>
    <r>
      <rPr>
        <sz val="9"/>
        <rFont val="Times New Roman"/>
        <charset val="134"/>
      </rPr>
      <t>1.588</t>
    </r>
    <r>
      <rPr>
        <sz val="9"/>
        <rFont val="宋体"/>
        <charset val="134"/>
      </rPr>
      <t>公里</t>
    </r>
  </si>
  <si>
    <r>
      <rPr>
        <sz val="9"/>
        <rFont val="宋体"/>
        <charset val="134"/>
      </rPr>
      <t>（</t>
    </r>
    <r>
      <rPr>
        <sz val="9"/>
        <rFont val="Times New Roman"/>
        <charset val="134"/>
      </rPr>
      <t>17</t>
    </r>
    <r>
      <rPr>
        <sz val="9"/>
        <rFont val="宋体"/>
        <charset val="134"/>
      </rPr>
      <t>）</t>
    </r>
  </si>
  <si>
    <t>土桥乡西掌村付家坪道路硬化工程</t>
  </si>
  <si>
    <t>土桥乡西掌村</t>
  </si>
  <si>
    <r>
      <rPr>
        <sz val="9"/>
        <rFont val="宋体"/>
        <charset val="134"/>
      </rPr>
      <t>西掌</t>
    </r>
    <r>
      <rPr>
        <sz val="9"/>
        <rFont val="Times New Roman"/>
        <charset val="134"/>
      </rPr>
      <t>-</t>
    </r>
    <r>
      <rPr>
        <sz val="9"/>
        <rFont val="宋体"/>
        <charset val="134"/>
      </rPr>
      <t>付家坪道路</t>
    </r>
    <r>
      <rPr>
        <sz val="9"/>
        <rFont val="Times New Roman"/>
        <charset val="134"/>
      </rPr>
      <t>2.756</t>
    </r>
    <r>
      <rPr>
        <sz val="9"/>
        <rFont val="宋体"/>
        <charset val="134"/>
      </rPr>
      <t>公里</t>
    </r>
  </si>
  <si>
    <r>
      <rPr>
        <sz val="9"/>
        <rFont val="宋体"/>
        <charset val="134"/>
      </rPr>
      <t>（</t>
    </r>
    <r>
      <rPr>
        <sz val="9"/>
        <rFont val="Times New Roman"/>
        <charset val="134"/>
      </rPr>
      <t>18</t>
    </r>
    <r>
      <rPr>
        <sz val="9"/>
        <rFont val="宋体"/>
        <charset val="134"/>
      </rPr>
      <t>）</t>
    </r>
  </si>
  <si>
    <t>蔡家庙土桥子村罗庄道路硬化工程</t>
  </si>
  <si>
    <t>蔡家庙土桥子村</t>
  </si>
  <si>
    <r>
      <rPr>
        <sz val="9"/>
        <rFont val="宋体"/>
        <charset val="134"/>
      </rPr>
      <t>土桥子</t>
    </r>
    <r>
      <rPr>
        <sz val="9"/>
        <rFont val="Times New Roman"/>
        <charset val="134"/>
      </rPr>
      <t>-</t>
    </r>
    <r>
      <rPr>
        <sz val="9"/>
        <rFont val="宋体"/>
        <charset val="134"/>
      </rPr>
      <t>罗庄道路</t>
    </r>
    <r>
      <rPr>
        <sz val="9"/>
        <rFont val="Times New Roman"/>
        <charset val="134"/>
      </rPr>
      <t>1.559</t>
    </r>
    <r>
      <rPr>
        <sz val="9"/>
        <rFont val="宋体"/>
        <charset val="134"/>
      </rPr>
      <t>公里</t>
    </r>
  </si>
  <si>
    <r>
      <rPr>
        <sz val="9"/>
        <rFont val="宋体"/>
        <charset val="134"/>
      </rPr>
      <t>（</t>
    </r>
    <r>
      <rPr>
        <sz val="9"/>
        <rFont val="Times New Roman"/>
        <charset val="134"/>
      </rPr>
      <t>19</t>
    </r>
    <r>
      <rPr>
        <sz val="9"/>
        <rFont val="宋体"/>
        <charset val="134"/>
      </rPr>
      <t>）</t>
    </r>
  </si>
  <si>
    <t>蔡家庙大堡子村南沟坪道路硬化工程</t>
  </si>
  <si>
    <t>蔡家庙大堡子村</t>
  </si>
  <si>
    <r>
      <rPr>
        <sz val="9"/>
        <rFont val="宋体"/>
        <charset val="134"/>
      </rPr>
      <t>大堡子</t>
    </r>
    <r>
      <rPr>
        <sz val="9"/>
        <rFont val="Times New Roman"/>
        <charset val="134"/>
      </rPr>
      <t>-</t>
    </r>
    <r>
      <rPr>
        <sz val="9"/>
        <rFont val="宋体"/>
        <charset val="134"/>
      </rPr>
      <t>桐川沟道路</t>
    </r>
    <r>
      <rPr>
        <sz val="9"/>
        <rFont val="Times New Roman"/>
        <charset val="134"/>
      </rPr>
      <t>1.5</t>
    </r>
    <r>
      <rPr>
        <sz val="9"/>
        <rFont val="宋体"/>
        <charset val="134"/>
      </rPr>
      <t>公里</t>
    </r>
  </si>
  <si>
    <r>
      <rPr>
        <sz val="9"/>
        <rFont val="宋体"/>
        <charset val="134"/>
      </rPr>
      <t>（</t>
    </r>
    <r>
      <rPr>
        <sz val="9"/>
        <rFont val="Times New Roman"/>
        <charset val="134"/>
      </rPr>
      <t>20</t>
    </r>
    <r>
      <rPr>
        <sz val="9"/>
        <rFont val="宋体"/>
        <charset val="134"/>
      </rPr>
      <t>）</t>
    </r>
  </si>
  <si>
    <t>蔡家庙大堡子村桐川沟道路硬化工程</t>
  </si>
  <si>
    <r>
      <rPr>
        <sz val="9"/>
        <rFont val="宋体"/>
        <charset val="134"/>
      </rPr>
      <t>（</t>
    </r>
    <r>
      <rPr>
        <sz val="9"/>
        <rFont val="Times New Roman"/>
        <charset val="134"/>
      </rPr>
      <t>21</t>
    </r>
    <r>
      <rPr>
        <sz val="9"/>
        <rFont val="宋体"/>
        <charset val="134"/>
      </rPr>
      <t>）</t>
    </r>
  </si>
  <si>
    <t>蔡家庙西王塬村马峁道路硬化工程</t>
  </si>
  <si>
    <t>蔡家庙西王塬村</t>
  </si>
  <si>
    <r>
      <rPr>
        <sz val="9"/>
        <rFont val="宋体"/>
        <charset val="134"/>
      </rPr>
      <t>顾崾岘</t>
    </r>
    <r>
      <rPr>
        <sz val="9"/>
        <rFont val="Times New Roman"/>
        <charset val="134"/>
      </rPr>
      <t>-</t>
    </r>
    <r>
      <rPr>
        <sz val="9"/>
        <rFont val="宋体"/>
        <charset val="134"/>
      </rPr>
      <t>马峁道路</t>
    </r>
    <r>
      <rPr>
        <sz val="9"/>
        <rFont val="Times New Roman"/>
        <charset val="134"/>
      </rPr>
      <t>1.5</t>
    </r>
    <r>
      <rPr>
        <sz val="9"/>
        <rFont val="宋体"/>
        <charset val="134"/>
      </rPr>
      <t>公里</t>
    </r>
  </si>
  <si>
    <r>
      <rPr>
        <sz val="9"/>
        <rFont val="宋体"/>
        <charset val="134"/>
      </rPr>
      <t>（</t>
    </r>
    <r>
      <rPr>
        <sz val="9"/>
        <rFont val="Times New Roman"/>
        <charset val="134"/>
      </rPr>
      <t>22</t>
    </r>
    <r>
      <rPr>
        <sz val="9"/>
        <rFont val="宋体"/>
        <charset val="134"/>
      </rPr>
      <t>）</t>
    </r>
  </si>
  <si>
    <t>蔡家庙葛崾岘村庄子洼道路硬化工程</t>
  </si>
  <si>
    <t>蔡家庙葛崾岘村</t>
  </si>
  <si>
    <r>
      <rPr>
        <sz val="9"/>
        <rFont val="宋体"/>
        <charset val="134"/>
      </rPr>
      <t>马庄</t>
    </r>
    <r>
      <rPr>
        <sz val="9"/>
        <rFont val="Times New Roman"/>
        <charset val="134"/>
      </rPr>
      <t>-</t>
    </r>
    <r>
      <rPr>
        <sz val="9"/>
        <rFont val="宋体"/>
        <charset val="134"/>
      </rPr>
      <t>白家洼道路</t>
    </r>
    <r>
      <rPr>
        <sz val="9"/>
        <rFont val="Times New Roman"/>
        <charset val="134"/>
      </rPr>
      <t>1.5</t>
    </r>
    <r>
      <rPr>
        <sz val="9"/>
        <rFont val="宋体"/>
        <charset val="134"/>
      </rPr>
      <t>公里</t>
    </r>
  </si>
  <si>
    <r>
      <rPr>
        <sz val="9"/>
        <rFont val="宋体"/>
        <charset val="134"/>
      </rPr>
      <t>（</t>
    </r>
    <r>
      <rPr>
        <sz val="9"/>
        <rFont val="Times New Roman"/>
        <charset val="134"/>
      </rPr>
      <t>23</t>
    </r>
    <r>
      <rPr>
        <sz val="9"/>
        <rFont val="宋体"/>
        <charset val="134"/>
      </rPr>
      <t>）</t>
    </r>
  </si>
  <si>
    <t>蔡家庙贾塬村彭家洼道路硬化工程</t>
  </si>
  <si>
    <t>蔡家庙贾塬村</t>
  </si>
  <si>
    <r>
      <rPr>
        <sz val="9"/>
        <rFont val="宋体"/>
        <charset val="134"/>
      </rPr>
      <t>新庄坳</t>
    </r>
    <r>
      <rPr>
        <sz val="9"/>
        <rFont val="Times New Roman"/>
        <charset val="134"/>
      </rPr>
      <t>-</t>
    </r>
    <r>
      <rPr>
        <sz val="9"/>
        <rFont val="宋体"/>
        <charset val="134"/>
      </rPr>
      <t>彭家洼道路</t>
    </r>
    <r>
      <rPr>
        <sz val="9"/>
        <rFont val="Times New Roman"/>
        <charset val="134"/>
      </rPr>
      <t>1.5</t>
    </r>
    <r>
      <rPr>
        <sz val="9"/>
        <rFont val="宋体"/>
        <charset val="134"/>
      </rPr>
      <t>公里</t>
    </r>
  </si>
  <si>
    <r>
      <rPr>
        <sz val="9"/>
        <rFont val="宋体"/>
        <charset val="134"/>
      </rPr>
      <t>（</t>
    </r>
    <r>
      <rPr>
        <sz val="9"/>
        <rFont val="Times New Roman"/>
        <charset val="134"/>
      </rPr>
      <t>24</t>
    </r>
    <r>
      <rPr>
        <sz val="9"/>
        <rFont val="宋体"/>
        <charset val="134"/>
      </rPr>
      <t>）</t>
    </r>
  </si>
  <si>
    <t>庆城县土桥乡村组道路硬化以工代赈项目</t>
  </si>
  <si>
    <t>土桥乡西掌村、合丰村</t>
  </si>
  <si>
    <r>
      <rPr>
        <sz val="9"/>
        <rFont val="宋体"/>
        <charset val="134"/>
      </rPr>
      <t>修建改造沥青混凝土道路</t>
    </r>
    <r>
      <rPr>
        <sz val="9"/>
        <rFont val="Times New Roman"/>
        <charset val="134"/>
      </rPr>
      <t>5.328</t>
    </r>
    <r>
      <rPr>
        <sz val="9"/>
        <rFont val="宋体"/>
        <charset val="134"/>
      </rPr>
      <t>公里，由</t>
    </r>
    <r>
      <rPr>
        <sz val="9"/>
        <rFont val="Times New Roman"/>
        <charset val="134"/>
      </rPr>
      <t>4</t>
    </r>
    <r>
      <rPr>
        <sz val="9"/>
        <rFont val="宋体"/>
        <charset val="134"/>
      </rPr>
      <t>条路段组成。其中，西掌村土桥湾组道路全长</t>
    </r>
    <r>
      <rPr>
        <sz val="9"/>
        <rFont val="Times New Roman"/>
        <charset val="134"/>
      </rPr>
      <t>2.405</t>
    </r>
    <r>
      <rPr>
        <sz val="9"/>
        <rFont val="宋体"/>
        <charset val="134"/>
      </rPr>
      <t>公里，西掌村土桥湾组道路支线路线全长</t>
    </r>
    <r>
      <rPr>
        <sz val="9"/>
        <rFont val="Times New Roman"/>
        <charset val="134"/>
      </rPr>
      <t>0.263</t>
    </r>
    <r>
      <rPr>
        <sz val="9"/>
        <rFont val="宋体"/>
        <charset val="134"/>
      </rPr>
      <t>公里，合丰村大湾组道路全长</t>
    </r>
    <r>
      <rPr>
        <sz val="9"/>
        <rFont val="Times New Roman"/>
        <charset val="134"/>
      </rPr>
      <t>1.257</t>
    </r>
    <r>
      <rPr>
        <sz val="9"/>
        <rFont val="宋体"/>
        <charset val="134"/>
      </rPr>
      <t>公里，合丰村大湾组道路支线全长</t>
    </r>
    <r>
      <rPr>
        <sz val="9"/>
        <rFont val="Times New Roman"/>
        <charset val="134"/>
      </rPr>
      <t>0.353</t>
    </r>
    <r>
      <rPr>
        <sz val="9"/>
        <rFont val="宋体"/>
        <charset val="134"/>
      </rPr>
      <t>公里。西掌至土桥湾道路，路线全长</t>
    </r>
    <r>
      <rPr>
        <sz val="9"/>
        <rFont val="Times New Roman"/>
        <charset val="134"/>
      </rPr>
      <t>1.050</t>
    </r>
    <r>
      <rPr>
        <sz val="9"/>
        <rFont val="宋体"/>
        <charset val="134"/>
      </rPr>
      <t>公里。</t>
    </r>
  </si>
  <si>
    <r>
      <rPr>
        <sz val="9"/>
        <rFont val="宋体"/>
        <charset val="134"/>
      </rPr>
      <t>道路通达后可减轻群众劳动强度，处理供需矛盾，解决行路运输难等问题，受益群众达</t>
    </r>
    <r>
      <rPr>
        <sz val="9"/>
        <rFont val="Times New Roman"/>
        <charset val="134"/>
      </rPr>
      <t>1900</t>
    </r>
    <r>
      <rPr>
        <sz val="9"/>
        <rFont val="宋体"/>
        <charset val="134"/>
      </rPr>
      <t>余人，为今后群众生产致富将提供更大帮助。能够有效解决当地富余农村劳动力就地就近就业难题，助力当地农村低收入人口增收致富。</t>
    </r>
  </si>
  <si>
    <t>采用“公益性基础设施建设+劳务报酬发放+就业技能培训+公益性岗位设置”的综合振济模式，吸纳当地有施工经验的劳力参与工程施工，在施工中进行技能培训，增加当地群众务工收入。</t>
  </si>
  <si>
    <t>土桥乡</t>
  </si>
  <si>
    <r>
      <rPr>
        <sz val="9"/>
        <rFont val="宋体"/>
        <charset val="134"/>
      </rPr>
      <t>（</t>
    </r>
    <r>
      <rPr>
        <sz val="9"/>
        <rFont val="Times New Roman"/>
        <charset val="134"/>
      </rPr>
      <t>25</t>
    </r>
    <r>
      <rPr>
        <sz val="9"/>
        <rFont val="宋体"/>
        <charset val="134"/>
      </rPr>
      <t>）</t>
    </r>
  </si>
  <si>
    <t>庆城县南庄乡六村塬至花豹湾道路硬化以工代赈项目</t>
  </si>
  <si>
    <t>南庄乡六村塬村</t>
  </si>
  <si>
    <r>
      <rPr>
        <sz val="9"/>
        <rFont val="宋体"/>
        <charset val="134"/>
      </rPr>
      <t>提升改造南庄乡村组道路</t>
    </r>
    <r>
      <rPr>
        <sz val="9"/>
        <rFont val="Times New Roman"/>
        <charset val="134"/>
      </rPr>
      <t>5.29</t>
    </r>
    <r>
      <rPr>
        <sz val="9"/>
        <rFont val="宋体"/>
        <charset val="134"/>
      </rPr>
      <t>公里，由</t>
    </r>
    <r>
      <rPr>
        <sz val="9"/>
        <rFont val="Times New Roman"/>
        <charset val="134"/>
      </rPr>
      <t>2</t>
    </r>
    <r>
      <rPr>
        <sz val="9"/>
        <rFont val="宋体"/>
        <charset val="134"/>
      </rPr>
      <t>条路段组成，六村塬至花豹湾道路，路线全长</t>
    </r>
    <r>
      <rPr>
        <sz val="9"/>
        <rFont val="Times New Roman"/>
        <charset val="134"/>
      </rPr>
      <t>4.281</t>
    </r>
    <r>
      <rPr>
        <sz val="9"/>
        <rFont val="宋体"/>
        <charset val="134"/>
      </rPr>
      <t>公里，支线南塬组与六村塬至花豹湾道路全长</t>
    </r>
    <r>
      <rPr>
        <sz val="9"/>
        <rFont val="Times New Roman"/>
        <charset val="134"/>
      </rPr>
      <t>1.009</t>
    </r>
    <r>
      <rPr>
        <sz val="9"/>
        <rFont val="宋体"/>
        <charset val="134"/>
      </rPr>
      <t>公里。</t>
    </r>
  </si>
  <si>
    <r>
      <rPr>
        <sz val="9"/>
        <rFont val="宋体"/>
        <charset val="134"/>
      </rPr>
      <t>道路通达后可减轻群众劳动强度，处理供需矛盾，解决行路运输难等问题，受益群众达</t>
    </r>
    <r>
      <rPr>
        <sz val="9"/>
        <rFont val="Times New Roman"/>
        <charset val="134"/>
      </rPr>
      <t>1300</t>
    </r>
    <r>
      <rPr>
        <sz val="9"/>
        <rFont val="宋体"/>
        <charset val="134"/>
      </rPr>
      <t>余人，为今后群众生产致富将提供更大帮助。能够有效解决当地富余农村劳动力就地就近就业难题，助力当地农村低收入人口增收致富。</t>
    </r>
  </si>
  <si>
    <r>
      <rPr>
        <sz val="9"/>
        <rFont val="宋体"/>
        <charset val="134"/>
      </rPr>
      <t>（</t>
    </r>
    <r>
      <rPr>
        <sz val="9"/>
        <rFont val="Times New Roman"/>
        <charset val="134"/>
      </rPr>
      <t>26</t>
    </r>
    <r>
      <rPr>
        <sz val="9"/>
        <rFont val="宋体"/>
        <charset val="134"/>
      </rPr>
      <t>）</t>
    </r>
  </si>
  <si>
    <t>土桥乡道路水渠维修提升项目</t>
  </si>
  <si>
    <t>土桥乡南庄塬村、合丰村、杨河村、王塬村</t>
  </si>
  <si>
    <r>
      <rPr>
        <sz val="9"/>
        <rFont val="宋体"/>
        <charset val="134"/>
      </rPr>
      <t>维修提升土桥乡街道至南庄塬村尖咀沟底</t>
    </r>
    <r>
      <rPr>
        <sz val="9"/>
        <rFont val="Times New Roman"/>
        <charset val="134"/>
      </rPr>
      <t>9.7</t>
    </r>
    <r>
      <rPr>
        <sz val="9"/>
        <rFont val="宋体"/>
        <charset val="134"/>
      </rPr>
      <t>公里道路，佛殿湾村部至杨河村部、杨河村村部至蔡口集乡龙头寺村、王塬村砖厂路口至杨河村沟底段、合丰村芦子山段</t>
    </r>
    <r>
      <rPr>
        <sz val="9"/>
        <rFont val="Times New Roman"/>
        <charset val="134"/>
      </rPr>
      <t>11.8</t>
    </r>
    <r>
      <rPr>
        <sz val="9"/>
        <rFont val="宋体"/>
        <charset val="134"/>
      </rPr>
      <t>公里道路水渠，以及杨河村沟底过水桥、杨河村耿家梁过水桥损毁桥梁等维修工程。工程内容包括场地清理、路基挖方、填方、排水工程、路肩硬化等工程。</t>
    </r>
  </si>
  <si>
    <t>项目建成后，改善群众出行条件，提高道路安全，促进农产品流通交易，增加群众收入</t>
  </si>
  <si>
    <r>
      <rPr>
        <sz val="9"/>
        <rFont val="宋体"/>
        <charset val="134"/>
      </rPr>
      <t>（</t>
    </r>
    <r>
      <rPr>
        <sz val="9"/>
        <rFont val="Times New Roman"/>
        <charset val="134"/>
      </rPr>
      <t>27</t>
    </r>
    <r>
      <rPr>
        <sz val="9"/>
        <rFont val="宋体"/>
        <charset val="134"/>
      </rPr>
      <t>）</t>
    </r>
  </si>
  <si>
    <t>桐川镇张旗村姬洼彭家前山道路硬化工程</t>
  </si>
  <si>
    <t>桐川镇张旗村</t>
  </si>
  <si>
    <t>309国道边至姬洼组李家院边6公里，309国道边至彭家前山3.1公里，共计9.1公里。</t>
  </si>
  <si>
    <t>普通省道及农村公路日常养护</t>
  </si>
  <si>
    <t>养护维修</t>
  </si>
  <si>
    <r>
      <rPr>
        <sz val="9"/>
        <rFont val="宋体"/>
        <charset val="134"/>
      </rPr>
      <t>全县</t>
    </r>
    <r>
      <rPr>
        <sz val="9"/>
        <rFont val="Times New Roman"/>
        <charset val="134"/>
      </rPr>
      <t>15</t>
    </r>
    <r>
      <rPr>
        <sz val="9"/>
        <rFont val="宋体"/>
        <charset val="134"/>
      </rPr>
      <t>个乡镇</t>
    </r>
    <r>
      <rPr>
        <sz val="9"/>
        <rFont val="Times New Roman"/>
        <charset val="134"/>
      </rPr>
      <t>153</t>
    </r>
    <r>
      <rPr>
        <sz val="9"/>
        <rFont val="宋体"/>
        <charset val="134"/>
      </rPr>
      <t>个行政村</t>
    </r>
  </si>
  <si>
    <r>
      <rPr>
        <sz val="9"/>
        <rFont val="宋体"/>
        <charset val="134"/>
      </rPr>
      <t>全县列养的</t>
    </r>
    <r>
      <rPr>
        <sz val="9"/>
        <rFont val="Times New Roman"/>
        <charset val="134"/>
      </rPr>
      <t>1380.55</t>
    </r>
    <r>
      <rPr>
        <sz val="9"/>
        <rFont val="宋体"/>
        <charset val="134"/>
      </rPr>
      <t>公里公路日常养护，普通省道</t>
    </r>
    <r>
      <rPr>
        <sz val="9"/>
        <rFont val="Times New Roman"/>
        <charset val="134"/>
      </rPr>
      <t>4</t>
    </r>
    <r>
      <rPr>
        <sz val="9"/>
        <rFont val="宋体"/>
        <charset val="134"/>
      </rPr>
      <t>条</t>
    </r>
    <r>
      <rPr>
        <sz val="9"/>
        <rFont val="Times New Roman"/>
        <charset val="134"/>
      </rPr>
      <t>76.58</t>
    </r>
    <r>
      <rPr>
        <sz val="9"/>
        <rFont val="宋体"/>
        <charset val="134"/>
      </rPr>
      <t>公里，县道</t>
    </r>
    <r>
      <rPr>
        <sz val="9"/>
        <rFont val="Times New Roman"/>
        <charset val="134"/>
      </rPr>
      <t>9</t>
    </r>
    <r>
      <rPr>
        <sz val="9"/>
        <rFont val="宋体"/>
        <charset val="134"/>
      </rPr>
      <t>条</t>
    </r>
    <r>
      <rPr>
        <sz val="9"/>
        <rFont val="Times New Roman"/>
        <charset val="134"/>
      </rPr>
      <t>222.47</t>
    </r>
    <r>
      <rPr>
        <sz val="9"/>
        <rFont val="宋体"/>
        <charset val="134"/>
      </rPr>
      <t>公里，乡道</t>
    </r>
    <r>
      <rPr>
        <sz val="9"/>
        <rFont val="Times New Roman"/>
        <charset val="134"/>
      </rPr>
      <t>14</t>
    </r>
    <r>
      <rPr>
        <sz val="9"/>
        <rFont val="宋体"/>
        <charset val="134"/>
      </rPr>
      <t>条</t>
    </r>
    <r>
      <rPr>
        <sz val="9"/>
        <rFont val="Times New Roman"/>
        <charset val="134"/>
      </rPr>
      <t>258.03</t>
    </r>
    <r>
      <rPr>
        <sz val="9"/>
        <rFont val="宋体"/>
        <charset val="134"/>
      </rPr>
      <t>公里，村道</t>
    </r>
    <r>
      <rPr>
        <sz val="9"/>
        <rFont val="Times New Roman"/>
        <charset val="134"/>
      </rPr>
      <t>152</t>
    </r>
    <r>
      <rPr>
        <sz val="9"/>
        <rFont val="宋体"/>
        <charset val="134"/>
      </rPr>
      <t>条</t>
    </r>
    <r>
      <rPr>
        <sz val="9"/>
        <rFont val="Times New Roman"/>
        <charset val="134"/>
      </rPr>
      <t>823.47</t>
    </r>
    <r>
      <rPr>
        <sz val="9"/>
        <rFont val="宋体"/>
        <charset val="134"/>
      </rPr>
      <t>公里，桥梁</t>
    </r>
    <r>
      <rPr>
        <sz val="9"/>
        <rFont val="Times New Roman"/>
        <charset val="134"/>
      </rPr>
      <t>2825</t>
    </r>
    <r>
      <rPr>
        <sz val="9"/>
        <rFont val="宋体"/>
        <charset val="134"/>
      </rPr>
      <t>米</t>
    </r>
    <r>
      <rPr>
        <sz val="9"/>
        <rFont val="Times New Roman"/>
        <charset val="134"/>
      </rPr>
      <t>57</t>
    </r>
    <r>
      <rPr>
        <sz val="9"/>
        <rFont val="宋体"/>
        <charset val="134"/>
      </rPr>
      <t>座，涵洞</t>
    </r>
    <r>
      <rPr>
        <sz val="9"/>
        <rFont val="Times New Roman"/>
        <charset val="134"/>
      </rPr>
      <t>1623</t>
    </r>
    <r>
      <rPr>
        <sz val="9"/>
        <rFont val="宋体"/>
        <charset val="134"/>
      </rPr>
      <t>道。</t>
    </r>
  </si>
  <si>
    <t>灾损道路维修项目</t>
  </si>
  <si>
    <r>
      <rPr>
        <sz val="9"/>
        <rFont val="Times New Roman"/>
        <charset val="134"/>
      </rPr>
      <t>S213</t>
    </r>
    <r>
      <rPr>
        <sz val="9"/>
        <rFont val="宋体"/>
        <charset val="134"/>
      </rPr>
      <t>同心</t>
    </r>
    <r>
      <rPr>
        <sz val="9"/>
        <rFont val="Times New Roman"/>
        <charset val="134"/>
      </rPr>
      <t>-</t>
    </r>
    <r>
      <rPr>
        <sz val="9"/>
        <rFont val="宋体"/>
        <charset val="134"/>
      </rPr>
      <t>桐川水毁维修项目</t>
    </r>
  </si>
  <si>
    <t>维修</t>
  </si>
  <si>
    <t>桐川镇、土桥乡、蔡口集乡</t>
  </si>
  <si>
    <r>
      <rPr>
        <sz val="9"/>
        <rFont val="Times New Roman"/>
        <charset val="134"/>
      </rPr>
      <t>S213</t>
    </r>
    <r>
      <rPr>
        <sz val="9"/>
        <rFont val="宋体"/>
        <charset val="134"/>
      </rPr>
      <t>同心</t>
    </r>
    <r>
      <rPr>
        <sz val="9"/>
        <rFont val="Times New Roman"/>
        <charset val="134"/>
      </rPr>
      <t>-</t>
    </r>
    <r>
      <rPr>
        <sz val="9"/>
        <rFont val="宋体"/>
        <charset val="134"/>
      </rPr>
      <t>桐川，全长</t>
    </r>
    <r>
      <rPr>
        <sz val="9"/>
        <rFont val="Times New Roman"/>
        <charset val="134"/>
      </rPr>
      <t>35.901</t>
    </r>
    <r>
      <rPr>
        <sz val="9"/>
        <rFont val="宋体"/>
        <charset val="134"/>
      </rPr>
      <t>公里</t>
    </r>
    <r>
      <rPr>
        <sz val="9"/>
        <rFont val="Times New Roman"/>
        <charset val="134"/>
      </rPr>
      <t>,</t>
    </r>
    <r>
      <rPr>
        <sz val="9"/>
        <rFont val="宋体"/>
        <charset val="134"/>
      </rPr>
      <t>维修水毁路段</t>
    </r>
    <r>
      <rPr>
        <sz val="9"/>
        <rFont val="Times New Roman"/>
        <charset val="134"/>
      </rPr>
      <t>5</t>
    </r>
    <r>
      <rPr>
        <sz val="9"/>
        <rFont val="宋体"/>
        <charset val="134"/>
      </rPr>
      <t>公里。</t>
    </r>
  </si>
  <si>
    <t>庆城至西峰、南庄、太白梁等8条县道水毁维修项目</t>
  </si>
  <si>
    <t>庆城镇、南庄乡、太白梁乡马岭镇、蔡口集乡、三十铺镇、马岭镇、高楼镇、赤城镇、驿马镇、蔡家庙乡</t>
  </si>
  <si>
    <t>庆城至西峰、南庄、太白梁等8条县道全长236.379公里，水毁维修44公里。</t>
  </si>
  <si>
    <t>农村供水保障设施建设</t>
  </si>
  <si>
    <r>
      <rPr>
        <sz val="9"/>
        <color theme="1"/>
        <rFont val="宋体"/>
        <charset val="134"/>
      </rPr>
      <t>（</t>
    </r>
    <r>
      <rPr>
        <sz val="9"/>
        <color theme="1"/>
        <rFont val="Times New Roman"/>
        <charset val="134"/>
      </rPr>
      <t>1</t>
    </r>
    <r>
      <rPr>
        <sz val="9"/>
        <color theme="1"/>
        <rFont val="宋体"/>
        <charset val="134"/>
      </rPr>
      <t>）</t>
    </r>
  </si>
  <si>
    <t>庆城县驿马塬区超采区水资源节约集约利用项目（庆城县驿马塬区安全饮水提质改造项目二期）</t>
  </si>
  <si>
    <t>2025.03-2025.12</t>
  </si>
  <si>
    <r>
      <rPr>
        <sz val="9"/>
        <color rgb="FF000000"/>
        <rFont val="宋体"/>
        <charset val="134"/>
      </rPr>
      <t>驿马镇</t>
    </r>
    <r>
      <rPr>
        <sz val="9"/>
        <color rgb="FF000000"/>
        <rFont val="Times New Roman"/>
        <charset val="134"/>
      </rPr>
      <t xml:space="preserve"> </t>
    </r>
  </si>
  <si>
    <r>
      <rPr>
        <sz val="9"/>
        <color rgb="FF000000"/>
        <rFont val="宋体"/>
        <charset val="134"/>
      </rPr>
      <t>铺设管道</t>
    </r>
    <r>
      <rPr>
        <sz val="9"/>
        <color rgb="FF000000"/>
        <rFont val="Times New Roman"/>
        <charset val="134"/>
      </rPr>
      <t>118</t>
    </r>
    <r>
      <rPr>
        <sz val="9"/>
        <color rgb="FF000000"/>
        <rFont val="宋体"/>
        <charset val="134"/>
      </rPr>
      <t>公里，入户管线</t>
    </r>
    <r>
      <rPr>
        <sz val="9"/>
        <color rgb="FF000000"/>
        <rFont val="Times New Roman"/>
        <charset val="134"/>
      </rPr>
      <t>88</t>
    </r>
    <r>
      <rPr>
        <sz val="9"/>
        <color rgb="FF000000"/>
        <rFont val="宋体"/>
        <charset val="134"/>
      </rPr>
      <t>公里，新建各类检查井</t>
    </r>
    <r>
      <rPr>
        <sz val="9"/>
        <color rgb="FF000000"/>
        <rFont val="Times New Roman"/>
        <charset val="134"/>
      </rPr>
      <t>188</t>
    </r>
    <r>
      <rPr>
        <sz val="9"/>
        <color rgb="FF000000"/>
        <rFont val="宋体"/>
        <charset val="134"/>
      </rPr>
      <t>座等配套设施。</t>
    </r>
  </si>
  <si>
    <t>有效彻底解决群众的饮水问题</t>
  </si>
  <si>
    <t>县水务局</t>
  </si>
  <si>
    <t>庆城县西川供水增效扩容工程</t>
  </si>
  <si>
    <t>马岭、卅铺、翟家河、蔡家庙等乡镇</t>
  </si>
  <si>
    <r>
      <rPr>
        <sz val="9"/>
        <rFont val="宋体"/>
        <charset val="134"/>
      </rPr>
      <t>敷设主管线</t>
    </r>
    <r>
      <rPr>
        <sz val="9"/>
        <rFont val="Times New Roman"/>
        <charset val="134"/>
      </rPr>
      <t>30</t>
    </r>
    <r>
      <rPr>
        <sz val="9"/>
        <rFont val="宋体"/>
        <charset val="134"/>
      </rPr>
      <t>千米</t>
    </r>
    <r>
      <rPr>
        <sz val="9"/>
        <rFont val="Times New Roman"/>
        <charset val="134"/>
      </rPr>
      <t>,</t>
    </r>
    <r>
      <rPr>
        <sz val="9"/>
        <rFont val="宋体"/>
        <charset val="134"/>
      </rPr>
      <t>支管线</t>
    </r>
    <r>
      <rPr>
        <sz val="9"/>
        <rFont val="Times New Roman"/>
        <charset val="134"/>
      </rPr>
      <t>70</t>
    </r>
    <r>
      <rPr>
        <sz val="9"/>
        <rFont val="宋体"/>
        <charset val="134"/>
      </rPr>
      <t>公里等各类闸阀井</t>
    </r>
    <r>
      <rPr>
        <sz val="9"/>
        <rFont val="Times New Roman"/>
        <charset val="134"/>
      </rPr>
      <t>200</t>
    </r>
    <r>
      <rPr>
        <sz val="9"/>
        <rFont val="宋体"/>
        <charset val="134"/>
      </rPr>
      <t>座，配套相关智能化监测自控设备。</t>
    </r>
  </si>
  <si>
    <r>
      <rPr>
        <sz val="9"/>
        <color theme="1"/>
        <rFont val="宋体"/>
        <charset val="134"/>
      </rPr>
      <t>（</t>
    </r>
    <r>
      <rPr>
        <sz val="9"/>
        <color theme="1"/>
        <rFont val="Times New Roman"/>
        <charset val="134"/>
      </rPr>
      <t>3</t>
    </r>
    <r>
      <rPr>
        <sz val="9"/>
        <color theme="1"/>
        <rFont val="宋体"/>
        <charset val="134"/>
      </rPr>
      <t>）</t>
    </r>
  </si>
  <si>
    <r>
      <rPr>
        <sz val="9"/>
        <color rgb="FF000000"/>
        <rFont val="宋体"/>
        <charset val="134"/>
      </rPr>
      <t>庆城县</t>
    </r>
    <r>
      <rPr>
        <sz val="9"/>
        <color rgb="FF000000"/>
        <rFont val="Times New Roman"/>
        <charset val="134"/>
      </rPr>
      <t>2025</t>
    </r>
    <r>
      <rPr>
        <sz val="9"/>
        <color rgb="FF000000"/>
        <rFont val="宋体"/>
        <charset val="134"/>
      </rPr>
      <t>年乡镇供水点水质提升项目</t>
    </r>
  </si>
  <si>
    <r>
      <rPr>
        <sz val="9"/>
        <color rgb="FF000000"/>
        <rFont val="宋体"/>
        <charset val="134"/>
      </rPr>
      <t>赤城、白马、桐川、太白梁等乡镇村组小型集中供水工程安装水质净化设备</t>
    </r>
    <r>
      <rPr>
        <sz val="9"/>
        <color rgb="FF000000"/>
        <rFont val="Times New Roman"/>
        <charset val="134"/>
      </rPr>
      <t>10</t>
    </r>
    <r>
      <rPr>
        <sz val="9"/>
        <color rgb="FF000000"/>
        <rFont val="宋体"/>
        <charset val="134"/>
      </rPr>
      <t>套及土建配套设施。</t>
    </r>
  </si>
  <si>
    <t>庆城县赤城街道供水管线维修工程</t>
  </si>
  <si>
    <r>
      <rPr>
        <sz val="9"/>
        <rFont val="宋体"/>
        <charset val="134"/>
      </rPr>
      <t>赤城镇</t>
    </r>
    <r>
      <rPr>
        <sz val="9"/>
        <rFont val="Times New Roman"/>
        <charset val="134"/>
      </rPr>
      <t xml:space="preserve"> </t>
    </r>
  </si>
  <si>
    <r>
      <rPr>
        <sz val="9"/>
        <rFont val="宋体"/>
        <charset val="134"/>
      </rPr>
      <t>新建</t>
    </r>
    <r>
      <rPr>
        <sz val="9"/>
        <rFont val="Times New Roman"/>
        <charset val="134"/>
      </rPr>
      <t>100</t>
    </r>
    <r>
      <rPr>
        <sz val="9"/>
        <rFont val="宋体"/>
        <charset val="134"/>
      </rPr>
      <t>立方米调蓄水池</t>
    </r>
    <r>
      <rPr>
        <sz val="9"/>
        <rFont val="Times New Roman"/>
        <charset val="134"/>
      </rPr>
      <t>1</t>
    </r>
    <r>
      <rPr>
        <sz val="9"/>
        <rFont val="宋体"/>
        <charset val="134"/>
      </rPr>
      <t>座，工程埋设管道</t>
    </r>
    <r>
      <rPr>
        <sz val="9"/>
        <rFont val="Times New Roman"/>
        <charset val="134"/>
      </rPr>
      <t>4</t>
    </r>
    <r>
      <rPr>
        <sz val="9"/>
        <rFont val="宋体"/>
        <charset val="134"/>
      </rPr>
      <t>公里。闸阀井</t>
    </r>
    <r>
      <rPr>
        <sz val="9"/>
        <rFont val="Times New Roman"/>
        <charset val="134"/>
      </rPr>
      <t>8</t>
    </r>
    <r>
      <rPr>
        <sz val="9"/>
        <rFont val="宋体"/>
        <charset val="134"/>
      </rPr>
      <t>座，配套入户设施等。</t>
    </r>
  </si>
  <si>
    <t>庆城县南庄乡供水工程提质改造项目</t>
  </si>
  <si>
    <t>南庄乡</t>
  </si>
  <si>
    <r>
      <rPr>
        <sz val="9"/>
        <color rgb="FF000000"/>
        <rFont val="Times New Roman"/>
        <charset val="134"/>
      </rPr>
      <t>1</t>
    </r>
    <r>
      <rPr>
        <sz val="9"/>
        <color rgb="FF000000"/>
        <rFont val="宋体"/>
        <charset val="134"/>
      </rPr>
      <t>、维修六村塬村大岔至田合咀沟水上塬工程，更换上水泵</t>
    </r>
    <r>
      <rPr>
        <sz val="9"/>
        <color rgb="FF000000"/>
        <rFont val="Times New Roman"/>
        <charset val="134"/>
      </rPr>
      <t>2</t>
    </r>
    <r>
      <rPr>
        <sz val="9"/>
        <color rgb="FF000000"/>
        <rFont val="宋体"/>
        <charset val="134"/>
      </rPr>
      <t>个、集电箱</t>
    </r>
    <r>
      <rPr>
        <sz val="9"/>
        <color rgb="FF000000"/>
        <rFont val="Times New Roman"/>
        <charset val="134"/>
      </rPr>
      <t>1</t>
    </r>
    <r>
      <rPr>
        <sz val="9"/>
        <color rgb="FF000000"/>
        <rFont val="宋体"/>
        <charset val="134"/>
      </rPr>
      <t>个、</t>
    </r>
    <r>
      <rPr>
        <sz val="9"/>
        <color rgb="FF000000"/>
        <rFont val="Times New Roman"/>
        <charset val="134"/>
      </rPr>
      <t>63#</t>
    </r>
    <r>
      <rPr>
        <sz val="9"/>
        <color rgb="FF000000"/>
        <rFont val="宋体"/>
        <charset val="134"/>
      </rPr>
      <t>铁管线</t>
    </r>
    <r>
      <rPr>
        <sz val="9"/>
        <color rgb="FF000000"/>
        <rFont val="Times New Roman"/>
        <charset val="134"/>
      </rPr>
      <t>4.8</t>
    </r>
    <r>
      <rPr>
        <sz val="9"/>
        <color rgb="FF000000"/>
        <rFont val="宋体"/>
        <charset val="134"/>
      </rPr>
      <t>公里等，保障群众饮水安全。</t>
    </r>
    <r>
      <rPr>
        <sz val="9"/>
        <color rgb="FF000000"/>
        <rFont val="Times New Roman"/>
        <charset val="134"/>
      </rPr>
      <t xml:space="preserve">
2</t>
    </r>
    <r>
      <rPr>
        <sz val="9"/>
        <color rgb="FF000000"/>
        <rFont val="宋体"/>
        <charset val="134"/>
      </rPr>
      <t>、维修新庄村高庄组机井，更换水泵</t>
    </r>
    <r>
      <rPr>
        <sz val="9"/>
        <color rgb="FF000000"/>
        <rFont val="Times New Roman"/>
        <charset val="134"/>
      </rPr>
      <t>1</t>
    </r>
    <r>
      <rPr>
        <sz val="9"/>
        <color rgb="FF000000"/>
        <rFont val="宋体"/>
        <charset val="134"/>
      </rPr>
      <t>个，变压器</t>
    </r>
    <r>
      <rPr>
        <sz val="9"/>
        <color rgb="FF000000"/>
        <rFont val="Times New Roman"/>
        <charset val="134"/>
      </rPr>
      <t>1</t>
    </r>
    <r>
      <rPr>
        <sz val="9"/>
        <color rgb="FF000000"/>
        <rFont val="宋体"/>
        <charset val="134"/>
      </rPr>
      <t>个，电缆线</t>
    </r>
    <r>
      <rPr>
        <sz val="9"/>
        <color rgb="FF000000"/>
        <rFont val="Times New Roman"/>
        <charset val="134"/>
      </rPr>
      <t>500</t>
    </r>
    <r>
      <rPr>
        <sz val="9"/>
        <color rgb="FF000000"/>
        <rFont val="宋体"/>
        <charset val="134"/>
      </rPr>
      <t>米。</t>
    </r>
    <r>
      <rPr>
        <sz val="9"/>
        <color rgb="FF000000"/>
        <rFont val="Times New Roman"/>
        <charset val="134"/>
      </rPr>
      <t xml:space="preserve">
3</t>
    </r>
    <r>
      <rPr>
        <sz val="9"/>
        <color rgb="FF000000"/>
        <rFont val="宋体"/>
        <charset val="134"/>
      </rPr>
      <t>、更换何塬村党塬组水管线</t>
    </r>
    <r>
      <rPr>
        <sz val="9"/>
        <color rgb="FF000000"/>
        <rFont val="Times New Roman"/>
        <charset val="134"/>
      </rPr>
      <t>6</t>
    </r>
    <r>
      <rPr>
        <sz val="9"/>
        <color rgb="FF000000"/>
        <rFont val="宋体"/>
        <charset val="134"/>
      </rPr>
      <t>公里，更换水表</t>
    </r>
    <r>
      <rPr>
        <sz val="9"/>
        <color rgb="FF000000"/>
        <rFont val="Times New Roman"/>
        <charset val="134"/>
      </rPr>
      <t>41</t>
    </r>
    <r>
      <rPr>
        <sz val="9"/>
        <color rgb="FF000000"/>
        <rFont val="宋体"/>
        <charset val="134"/>
      </rPr>
      <t>个，新建检查井</t>
    </r>
    <r>
      <rPr>
        <sz val="9"/>
        <color rgb="FF000000"/>
        <rFont val="Times New Roman"/>
        <charset val="134"/>
      </rPr>
      <t>8</t>
    </r>
    <r>
      <rPr>
        <sz val="9"/>
        <color rgb="FF000000"/>
        <rFont val="宋体"/>
        <charset val="134"/>
      </rPr>
      <t>座。</t>
    </r>
  </si>
  <si>
    <t>基础设施加强，解决周边群众饮水问题，保障群众饮水安全。</t>
  </si>
  <si>
    <t>以工代赈的方式，带动周围群众就业务工</t>
  </si>
  <si>
    <t>庆城县卅铺镇供水工程提质改造项目</t>
  </si>
  <si>
    <r>
      <rPr>
        <sz val="9"/>
        <color rgb="FF000000"/>
        <rFont val="Times New Roman"/>
        <charset val="134"/>
      </rPr>
      <t>1</t>
    </r>
    <r>
      <rPr>
        <sz val="9"/>
        <color rgb="FF000000"/>
        <rFont val="宋体"/>
        <charset val="134"/>
      </rPr>
      <t>、小电井总</t>
    </r>
    <r>
      <rPr>
        <sz val="9"/>
        <color rgb="FF000000"/>
        <rFont val="Times New Roman"/>
        <charset val="134"/>
      </rPr>
      <t>26</t>
    </r>
    <r>
      <rPr>
        <sz val="9"/>
        <color rgb="FF000000"/>
        <rFont val="宋体"/>
        <charset val="134"/>
      </rPr>
      <t>口（卅铺村</t>
    </r>
    <r>
      <rPr>
        <sz val="9"/>
        <color rgb="FF000000"/>
        <rFont val="Times New Roman"/>
        <charset val="134"/>
      </rPr>
      <t>2</t>
    </r>
    <r>
      <rPr>
        <sz val="9"/>
        <color rgb="FF000000"/>
        <rFont val="宋体"/>
        <charset val="134"/>
      </rPr>
      <t>口，王桥</t>
    </r>
    <r>
      <rPr>
        <sz val="9"/>
        <color rgb="FF000000"/>
        <rFont val="Times New Roman"/>
        <charset val="134"/>
      </rPr>
      <t>10</t>
    </r>
    <r>
      <rPr>
        <sz val="9"/>
        <color rgb="FF000000"/>
        <rFont val="宋体"/>
        <charset val="134"/>
      </rPr>
      <t>口，韩台</t>
    </r>
    <r>
      <rPr>
        <sz val="9"/>
        <color rgb="FF000000"/>
        <rFont val="Times New Roman"/>
        <charset val="134"/>
      </rPr>
      <t>6</t>
    </r>
    <r>
      <rPr>
        <sz val="9"/>
        <color rgb="FF000000"/>
        <rFont val="宋体"/>
        <charset val="134"/>
      </rPr>
      <t>口，二十里铺</t>
    </r>
    <r>
      <rPr>
        <sz val="9"/>
        <color rgb="FF000000"/>
        <rFont val="Times New Roman"/>
        <charset val="134"/>
      </rPr>
      <t>8</t>
    </r>
    <r>
      <rPr>
        <sz val="9"/>
        <color rgb="FF000000"/>
        <rFont val="宋体"/>
        <charset val="134"/>
      </rPr>
      <t>口）</t>
    </r>
    <r>
      <rPr>
        <sz val="9"/>
        <color rgb="FF000000"/>
        <rFont val="Times New Roman"/>
        <charset val="134"/>
      </rPr>
      <t>2</t>
    </r>
    <r>
      <rPr>
        <sz val="9"/>
        <color rgb="FF000000"/>
        <rFont val="宋体"/>
        <charset val="134"/>
      </rPr>
      <t>、自来水入户总</t>
    </r>
    <r>
      <rPr>
        <sz val="9"/>
        <color rgb="FF000000"/>
        <rFont val="Times New Roman"/>
        <charset val="134"/>
      </rPr>
      <t>250</t>
    </r>
    <r>
      <rPr>
        <sz val="9"/>
        <color rgb="FF000000"/>
        <rFont val="宋体"/>
        <charset val="134"/>
      </rPr>
      <t>户（卅铺村</t>
    </r>
    <r>
      <rPr>
        <sz val="9"/>
        <color rgb="FF000000"/>
        <rFont val="Times New Roman"/>
        <charset val="134"/>
      </rPr>
      <t>33</t>
    </r>
    <r>
      <rPr>
        <sz val="9"/>
        <color rgb="FF000000"/>
        <rFont val="宋体"/>
        <charset val="134"/>
      </rPr>
      <t>户，十五里铺村</t>
    </r>
    <r>
      <rPr>
        <sz val="9"/>
        <color rgb="FF000000"/>
        <rFont val="Times New Roman"/>
        <charset val="134"/>
      </rPr>
      <t>120</t>
    </r>
    <r>
      <rPr>
        <sz val="9"/>
        <color rgb="FF000000"/>
        <rFont val="宋体"/>
        <charset val="134"/>
      </rPr>
      <t>户，二十里铺村</t>
    </r>
    <r>
      <rPr>
        <sz val="9"/>
        <color rgb="FF000000"/>
        <rFont val="Times New Roman"/>
        <charset val="134"/>
      </rPr>
      <t>97</t>
    </r>
    <r>
      <rPr>
        <sz val="9"/>
        <color rgb="FF000000"/>
        <rFont val="宋体"/>
        <charset val="134"/>
      </rPr>
      <t>户）</t>
    </r>
    <r>
      <rPr>
        <sz val="9"/>
        <color rgb="FF000000"/>
        <rFont val="Times New Roman"/>
        <charset val="134"/>
      </rPr>
      <t>3</t>
    </r>
    <r>
      <rPr>
        <sz val="9"/>
        <color rgb="FF000000"/>
        <rFont val="宋体"/>
        <charset val="134"/>
      </rPr>
      <t>、卅铺村解放沟水库护坡维修</t>
    </r>
    <r>
      <rPr>
        <sz val="9"/>
        <color rgb="FF000000"/>
        <rFont val="Times New Roman"/>
        <charset val="134"/>
      </rPr>
      <t>4</t>
    </r>
    <r>
      <rPr>
        <sz val="9"/>
        <color rgb="FF000000"/>
        <rFont val="宋体"/>
        <charset val="134"/>
      </rPr>
      <t>、自来卷水管线铺设（韩台整段管线</t>
    </r>
    <r>
      <rPr>
        <sz val="9"/>
        <color rgb="FF000000"/>
        <rFont val="Times New Roman"/>
        <charset val="134"/>
      </rPr>
      <t>3500</t>
    </r>
    <r>
      <rPr>
        <sz val="9"/>
        <color rgb="FF000000"/>
        <rFont val="宋体"/>
        <charset val="134"/>
      </rPr>
      <t>米，直径是</t>
    </r>
    <r>
      <rPr>
        <sz val="9"/>
        <color rgb="FF000000"/>
        <rFont val="Times New Roman"/>
        <charset val="134"/>
      </rPr>
      <t>2</t>
    </r>
    <r>
      <rPr>
        <sz val="9"/>
        <color rgb="FF000000"/>
        <rFont val="宋体"/>
        <charset val="134"/>
      </rPr>
      <t>寸。韩湾整段主管线</t>
    </r>
    <r>
      <rPr>
        <sz val="9"/>
        <color rgb="FF000000"/>
        <rFont val="Times New Roman"/>
        <charset val="134"/>
      </rPr>
      <t>1500</t>
    </r>
    <r>
      <rPr>
        <sz val="9"/>
        <color rgb="FF000000"/>
        <rFont val="宋体"/>
        <charset val="134"/>
      </rPr>
      <t>米，直径</t>
    </r>
    <r>
      <rPr>
        <sz val="9"/>
        <color rgb="FF000000"/>
        <rFont val="Times New Roman"/>
        <charset val="134"/>
      </rPr>
      <t>5</t>
    </r>
    <r>
      <rPr>
        <sz val="9"/>
        <color rgb="FF000000"/>
        <rFont val="宋体"/>
        <charset val="134"/>
      </rPr>
      <t>厘米，户管线</t>
    </r>
    <r>
      <rPr>
        <sz val="9"/>
        <color rgb="FF000000"/>
        <rFont val="Times New Roman"/>
        <charset val="134"/>
      </rPr>
      <t>2000</t>
    </r>
    <r>
      <rPr>
        <sz val="9"/>
        <color rgb="FF000000"/>
        <rFont val="宋体"/>
        <charset val="134"/>
      </rPr>
      <t>米，</t>
    </r>
    <r>
      <rPr>
        <sz val="9"/>
        <color rgb="FF000000"/>
        <rFont val="Times New Roman"/>
        <charset val="134"/>
      </rPr>
      <t>2.5</t>
    </r>
    <r>
      <rPr>
        <sz val="9"/>
        <color rgb="FF000000"/>
        <rFont val="宋体"/>
        <charset val="134"/>
      </rPr>
      <t>或者</t>
    </r>
    <r>
      <rPr>
        <sz val="9"/>
        <color rgb="FF000000"/>
        <rFont val="Times New Roman"/>
        <charset val="134"/>
      </rPr>
      <t>3.2</t>
    </r>
    <r>
      <rPr>
        <sz val="9"/>
        <color rgb="FF000000"/>
        <rFont val="宋体"/>
        <charset val="134"/>
      </rPr>
      <t>厘米。齐塬整段管线</t>
    </r>
    <r>
      <rPr>
        <sz val="9"/>
        <color rgb="FF000000"/>
        <rFont val="Times New Roman"/>
        <charset val="134"/>
      </rPr>
      <t>1500</t>
    </r>
    <r>
      <rPr>
        <sz val="9"/>
        <color rgb="FF000000"/>
        <rFont val="宋体"/>
        <charset val="134"/>
      </rPr>
      <t>米，直径</t>
    </r>
    <r>
      <rPr>
        <sz val="9"/>
        <color rgb="FF000000"/>
        <rFont val="Times New Roman"/>
        <charset val="134"/>
      </rPr>
      <t>4</t>
    </r>
    <r>
      <rPr>
        <sz val="9"/>
        <color rgb="FF000000"/>
        <rFont val="宋体"/>
        <charset val="134"/>
      </rPr>
      <t>厘米。王桥主管线</t>
    </r>
    <r>
      <rPr>
        <sz val="9"/>
        <color rgb="FF000000"/>
        <rFont val="Times New Roman"/>
        <charset val="134"/>
      </rPr>
      <t>200</t>
    </r>
    <r>
      <rPr>
        <sz val="9"/>
        <color rgb="FF000000"/>
        <rFont val="宋体"/>
        <charset val="134"/>
      </rPr>
      <t>米，直径</t>
    </r>
    <r>
      <rPr>
        <sz val="9"/>
        <color rgb="FF000000"/>
        <rFont val="Times New Roman"/>
        <charset val="134"/>
      </rPr>
      <t>6</t>
    </r>
    <r>
      <rPr>
        <sz val="9"/>
        <color rgb="FF000000"/>
        <rFont val="宋体"/>
        <charset val="134"/>
      </rPr>
      <t>厘米，户管线</t>
    </r>
    <r>
      <rPr>
        <sz val="9"/>
        <color rgb="FF000000"/>
        <rFont val="Times New Roman"/>
        <charset val="134"/>
      </rPr>
      <t>500</t>
    </r>
    <r>
      <rPr>
        <sz val="9"/>
        <color rgb="FF000000"/>
        <rFont val="宋体"/>
        <charset val="134"/>
      </rPr>
      <t>米，直径</t>
    </r>
    <r>
      <rPr>
        <sz val="9"/>
        <color rgb="FF000000"/>
        <rFont val="Times New Roman"/>
        <charset val="134"/>
      </rPr>
      <t>5</t>
    </r>
    <r>
      <rPr>
        <sz val="9"/>
        <color rgb="FF000000"/>
        <rFont val="宋体"/>
        <charset val="134"/>
      </rPr>
      <t>厘米。）</t>
    </r>
    <r>
      <rPr>
        <sz val="9"/>
        <color rgb="FF000000"/>
        <rFont val="Times New Roman"/>
        <charset val="134"/>
      </rPr>
      <t>5</t>
    </r>
    <r>
      <rPr>
        <sz val="9"/>
        <color rgb="FF000000"/>
        <rFont val="宋体"/>
        <charset val="134"/>
      </rPr>
      <t>、二十里铺村蔬菜大棚</t>
    </r>
    <r>
      <rPr>
        <sz val="9"/>
        <color rgb="FF000000"/>
        <rFont val="Times New Roman"/>
        <charset val="134"/>
      </rPr>
      <t>320</t>
    </r>
    <r>
      <rPr>
        <sz val="9"/>
        <color rgb="FF000000"/>
        <rFont val="宋体"/>
        <charset val="134"/>
      </rPr>
      <t>栋供水</t>
    </r>
    <r>
      <rPr>
        <sz val="9"/>
        <color rgb="FF000000"/>
        <rFont val="Times New Roman"/>
        <charset val="134"/>
      </rPr>
      <t>6</t>
    </r>
    <r>
      <rPr>
        <sz val="9"/>
        <color rgb="FF000000"/>
        <rFont val="宋体"/>
        <charset val="134"/>
      </rPr>
      <t>、二十里铺村居民小区水表更换</t>
    </r>
    <r>
      <rPr>
        <sz val="9"/>
        <color rgb="FF000000"/>
        <rFont val="Times New Roman"/>
        <charset val="134"/>
      </rPr>
      <t>35</t>
    </r>
    <r>
      <rPr>
        <sz val="9"/>
        <color rgb="FF000000"/>
        <rFont val="宋体"/>
        <charset val="134"/>
      </rPr>
      <t>户</t>
    </r>
    <r>
      <rPr>
        <sz val="9"/>
        <color rgb="FF000000"/>
        <rFont val="Times New Roman"/>
        <charset val="134"/>
      </rPr>
      <t>7</t>
    </r>
    <r>
      <rPr>
        <sz val="9"/>
        <color rgb="FF000000"/>
        <rFont val="宋体"/>
        <charset val="134"/>
      </rPr>
      <t>、卅铺村中元组李泌门前机井维修。</t>
    </r>
  </si>
  <si>
    <t>庆城县驿马镇自来水管网改造提升项目</t>
  </si>
  <si>
    <r>
      <rPr>
        <sz val="9"/>
        <color rgb="FF000000"/>
        <rFont val="Times New Roman"/>
        <charset val="134"/>
      </rPr>
      <t>1</t>
    </r>
    <r>
      <rPr>
        <sz val="9"/>
        <color rgb="FF000000"/>
        <rFont val="宋体"/>
        <charset val="134"/>
      </rPr>
      <t>、计划在杨湾村改造自来水管网</t>
    </r>
    <r>
      <rPr>
        <sz val="9"/>
        <color rgb="FF000000"/>
        <rFont val="Times New Roman"/>
        <charset val="134"/>
      </rPr>
      <t>6.3</t>
    </r>
    <r>
      <rPr>
        <sz val="9"/>
        <color rgb="FF000000"/>
        <rFont val="宋体"/>
        <charset val="134"/>
      </rPr>
      <t>公里；</t>
    </r>
    <r>
      <rPr>
        <sz val="9"/>
        <color rgb="FF000000"/>
        <rFont val="Times New Roman"/>
        <charset val="134"/>
      </rPr>
      <t>2</t>
    </r>
    <r>
      <rPr>
        <sz val="9"/>
        <color rgb="FF000000"/>
        <rFont val="宋体"/>
        <charset val="134"/>
      </rPr>
      <t>、计划在太乐村改造自来水管网</t>
    </r>
    <r>
      <rPr>
        <sz val="9"/>
        <color rgb="FF000000"/>
        <rFont val="Times New Roman"/>
        <charset val="134"/>
      </rPr>
      <t>2.0</t>
    </r>
    <r>
      <rPr>
        <sz val="9"/>
        <color rgb="FF000000"/>
        <rFont val="宋体"/>
        <charset val="134"/>
      </rPr>
      <t>公里</t>
    </r>
    <r>
      <rPr>
        <sz val="9"/>
        <color rgb="FF000000"/>
        <rFont val="Times New Roman"/>
        <charset val="134"/>
      </rPr>
      <t>.</t>
    </r>
  </si>
  <si>
    <r>
      <rPr>
        <sz val="9"/>
        <color theme="1"/>
        <rFont val="宋体"/>
        <charset val="134"/>
      </rPr>
      <t>（</t>
    </r>
    <r>
      <rPr>
        <sz val="9"/>
        <color theme="1"/>
        <rFont val="Times New Roman"/>
        <charset val="134"/>
      </rPr>
      <t>8</t>
    </r>
    <r>
      <rPr>
        <sz val="9"/>
        <color theme="1"/>
        <rFont val="宋体"/>
        <charset val="134"/>
      </rPr>
      <t>）</t>
    </r>
  </si>
  <si>
    <t>庆城县玄马镇供水工程提质改造项目</t>
  </si>
  <si>
    <r>
      <rPr>
        <sz val="9"/>
        <color rgb="FF000000"/>
        <rFont val="Times New Roman"/>
        <charset val="134"/>
      </rPr>
      <t>1</t>
    </r>
    <r>
      <rPr>
        <sz val="9"/>
        <color rgb="FF000000"/>
        <rFont val="宋体"/>
        <charset val="134"/>
      </rPr>
      <t>、铺设延庆桥至林沟门自来水管线约</t>
    </r>
    <r>
      <rPr>
        <sz val="9"/>
        <color rgb="FF000000"/>
        <rFont val="Times New Roman"/>
        <charset val="134"/>
      </rPr>
      <t>23</t>
    </r>
    <r>
      <rPr>
        <sz val="9"/>
        <color rgb="FF000000"/>
        <rFont val="宋体"/>
        <charset val="134"/>
      </rPr>
      <t>公里。</t>
    </r>
    <r>
      <rPr>
        <sz val="9"/>
        <color rgb="FF000000"/>
        <rFont val="Times New Roman"/>
        <charset val="134"/>
      </rPr>
      <t>2</t>
    </r>
    <r>
      <rPr>
        <sz val="9"/>
        <color rgb="FF000000"/>
        <rFont val="宋体"/>
        <charset val="134"/>
      </rPr>
      <t>、铺设延庆桥至何渠子沟自来水管线</t>
    </r>
    <r>
      <rPr>
        <sz val="9"/>
        <color rgb="FF000000"/>
        <rFont val="Times New Roman"/>
        <charset val="134"/>
      </rPr>
      <t>19</t>
    </r>
    <r>
      <rPr>
        <sz val="9"/>
        <color rgb="FF000000"/>
        <rFont val="宋体"/>
        <charset val="134"/>
      </rPr>
      <t>公里。</t>
    </r>
    <r>
      <rPr>
        <sz val="9"/>
        <color rgb="FF000000"/>
        <rFont val="Times New Roman"/>
        <charset val="134"/>
      </rPr>
      <t>3</t>
    </r>
    <r>
      <rPr>
        <sz val="9"/>
        <color rgb="FF000000"/>
        <rFont val="宋体"/>
        <charset val="134"/>
      </rPr>
      <t>、铺设何渠子沟至朱家咀自来水管线</t>
    </r>
    <r>
      <rPr>
        <sz val="9"/>
        <color rgb="FF000000"/>
        <rFont val="Times New Roman"/>
        <charset val="134"/>
      </rPr>
      <t>35</t>
    </r>
    <r>
      <rPr>
        <sz val="9"/>
        <color rgb="FF000000"/>
        <rFont val="宋体"/>
        <charset val="134"/>
      </rPr>
      <t>公里。</t>
    </r>
    <r>
      <rPr>
        <sz val="9"/>
        <color rgb="FF000000"/>
        <rFont val="Times New Roman"/>
        <charset val="134"/>
      </rPr>
      <t>4</t>
    </r>
    <r>
      <rPr>
        <sz val="9"/>
        <color rgb="FF000000"/>
        <rFont val="宋体"/>
        <charset val="134"/>
      </rPr>
      <t>、新打小电井</t>
    </r>
    <r>
      <rPr>
        <sz val="9"/>
        <color rgb="FF000000"/>
        <rFont val="Times New Roman"/>
        <charset val="134"/>
      </rPr>
      <t>6</t>
    </r>
    <r>
      <rPr>
        <sz val="9"/>
        <color rgb="FF000000"/>
        <rFont val="宋体"/>
        <charset val="134"/>
      </rPr>
      <t>眼</t>
    </r>
  </si>
  <si>
    <r>
      <rPr>
        <sz val="9"/>
        <color theme="1"/>
        <rFont val="宋体"/>
        <charset val="134"/>
      </rPr>
      <t>（</t>
    </r>
    <r>
      <rPr>
        <sz val="9"/>
        <color theme="1"/>
        <rFont val="Times New Roman"/>
        <charset val="134"/>
      </rPr>
      <t>9</t>
    </r>
    <r>
      <rPr>
        <sz val="9"/>
        <color theme="1"/>
        <rFont val="宋体"/>
        <charset val="134"/>
      </rPr>
      <t>）</t>
    </r>
  </si>
  <si>
    <r>
      <rPr>
        <sz val="9"/>
        <color theme="1"/>
        <rFont val="宋体"/>
        <charset val="134"/>
      </rPr>
      <t>庆城县白马镇肴子村自来水管线延伸工程</t>
    </r>
    <r>
      <rPr>
        <sz val="9"/>
        <color theme="1"/>
        <rFont val="Times New Roman"/>
        <charset val="134"/>
      </rPr>
      <t xml:space="preserve">
</t>
    </r>
  </si>
  <si>
    <r>
      <rPr>
        <sz val="9"/>
        <color rgb="FF000000"/>
        <rFont val="宋体"/>
        <charset val="134"/>
      </rPr>
      <t>规划利用驿马供水站水源，新铺设</t>
    </r>
    <r>
      <rPr>
        <sz val="9"/>
        <color rgb="FF000000"/>
        <rFont val="Times New Roman"/>
        <charset val="134"/>
      </rPr>
      <t>15km</t>
    </r>
    <r>
      <rPr>
        <sz val="9"/>
        <color rgb="FF000000"/>
        <rFont val="宋体"/>
        <charset val="134"/>
      </rPr>
      <t>管线可解决群众饮水问题。</t>
    </r>
  </si>
  <si>
    <r>
      <rPr>
        <sz val="9"/>
        <color theme="1"/>
        <rFont val="宋体"/>
        <charset val="134"/>
      </rPr>
      <t>（</t>
    </r>
    <r>
      <rPr>
        <sz val="9"/>
        <color theme="1"/>
        <rFont val="Times New Roman"/>
        <charset val="134"/>
      </rPr>
      <t>1</t>
    </r>
    <r>
      <rPr>
        <sz val="9"/>
        <color theme="1"/>
        <rFont val="宋体"/>
        <charset val="134"/>
      </rPr>
      <t>0）</t>
    </r>
  </si>
  <si>
    <r>
      <rPr>
        <sz val="9"/>
        <color theme="1"/>
        <rFont val="宋体"/>
        <charset val="134"/>
      </rPr>
      <t>庆城县马岭镇供水工程提质改造项目</t>
    </r>
    <r>
      <rPr>
        <sz val="9"/>
        <color theme="1"/>
        <rFont val="Times New Roman"/>
        <charset val="134"/>
      </rPr>
      <t xml:space="preserve">
</t>
    </r>
  </si>
  <si>
    <r>
      <rPr>
        <sz val="9"/>
        <color rgb="FF000000"/>
        <rFont val="Times New Roman"/>
        <charset val="134"/>
      </rPr>
      <t>1</t>
    </r>
    <r>
      <rPr>
        <sz val="9"/>
        <color rgb="FF000000"/>
        <rFont val="宋体"/>
        <charset val="134"/>
      </rPr>
      <t>、董家滩机井，涉及农户</t>
    </r>
    <r>
      <rPr>
        <sz val="9"/>
        <color rgb="FF000000"/>
        <rFont val="Times New Roman"/>
        <charset val="134"/>
      </rPr>
      <t>280</t>
    </r>
    <r>
      <rPr>
        <sz val="9"/>
        <color rgb="FF000000"/>
        <rFont val="宋体"/>
        <charset val="134"/>
      </rPr>
      <t>户水表需要更换，水塔阀门损坏；</t>
    </r>
    <r>
      <rPr>
        <sz val="9"/>
        <color rgb="FF000000"/>
        <rFont val="Times New Roman"/>
        <charset val="134"/>
      </rPr>
      <t xml:space="preserve"> 2</t>
    </r>
    <r>
      <rPr>
        <sz val="9"/>
        <color rgb="FF000000"/>
        <rFont val="宋体"/>
        <charset val="134"/>
      </rPr>
      <t>、马岭村</t>
    </r>
    <r>
      <rPr>
        <sz val="9"/>
        <color rgb="FF000000"/>
        <rFont val="Times New Roman"/>
        <charset val="134"/>
      </rPr>
      <t>286</t>
    </r>
    <r>
      <rPr>
        <sz val="9"/>
        <color rgb="FF000000"/>
        <rFont val="宋体"/>
        <charset val="134"/>
      </rPr>
      <t>户群众自来水入户及</t>
    </r>
    <r>
      <rPr>
        <sz val="9"/>
        <color rgb="FF000000"/>
        <rFont val="Times New Roman"/>
        <charset val="134"/>
      </rPr>
      <t>9</t>
    </r>
    <r>
      <rPr>
        <sz val="9"/>
        <color rgb="FF000000"/>
        <rFont val="宋体"/>
        <charset val="134"/>
      </rPr>
      <t>公里左右主管线（钻二）。</t>
    </r>
  </si>
  <si>
    <r>
      <rPr>
        <sz val="9"/>
        <color theme="1"/>
        <rFont val="宋体"/>
        <charset val="134"/>
      </rPr>
      <t>国网</t>
    </r>
    <r>
      <rPr>
        <sz val="9"/>
        <color theme="1"/>
        <rFont val="Times New Roman"/>
        <charset val="134"/>
      </rPr>
      <t>750</t>
    </r>
    <r>
      <rPr>
        <sz val="9"/>
        <color theme="1"/>
        <rFont val="宋体"/>
        <charset val="134"/>
      </rPr>
      <t>变电站庆城县供水改迁项目</t>
    </r>
  </si>
  <si>
    <r>
      <rPr>
        <sz val="9"/>
        <color rgb="FF000000"/>
        <rFont val="宋体"/>
        <charset val="134"/>
      </rPr>
      <t>通过管网辐射</t>
    </r>
    <r>
      <rPr>
        <sz val="9"/>
        <color rgb="FF000000"/>
        <rFont val="Times New Roman"/>
        <charset val="134"/>
      </rPr>
      <t>98</t>
    </r>
    <r>
      <rPr>
        <sz val="9"/>
        <color rgb="FF000000"/>
        <rFont val="宋体"/>
        <charset val="134"/>
      </rPr>
      <t>户自来水</t>
    </r>
  </si>
  <si>
    <t>庆城县马岭镇纸房沟水源工程取水口改建项目</t>
  </si>
  <si>
    <r>
      <rPr>
        <sz val="9"/>
        <rFont val="宋体"/>
        <charset val="134"/>
      </rPr>
      <t>维修现有溢流挡水坝坝体及坝体右岸新建泄水闸</t>
    </r>
    <r>
      <rPr>
        <sz val="9"/>
        <rFont val="Times New Roman"/>
        <charset val="134"/>
      </rPr>
      <t>1</t>
    </r>
    <r>
      <rPr>
        <sz val="9"/>
        <rFont val="宋体"/>
        <charset val="134"/>
      </rPr>
      <t>座，新建</t>
    </r>
    <r>
      <rPr>
        <sz val="9"/>
        <rFont val="Times New Roman"/>
        <charset val="134"/>
      </rPr>
      <t>100m³</t>
    </r>
    <r>
      <rPr>
        <sz val="9"/>
        <rFont val="宋体"/>
        <charset val="134"/>
      </rPr>
      <t>集水池</t>
    </r>
    <r>
      <rPr>
        <sz val="9"/>
        <rFont val="Times New Roman"/>
        <charset val="134"/>
      </rPr>
      <t>1</t>
    </r>
    <r>
      <rPr>
        <sz val="9"/>
        <rFont val="宋体"/>
        <charset val="134"/>
      </rPr>
      <t>座，配套安装潜水泵</t>
    </r>
    <r>
      <rPr>
        <sz val="9"/>
        <rFont val="Times New Roman"/>
        <charset val="134"/>
      </rPr>
      <t>1</t>
    </r>
    <r>
      <rPr>
        <sz val="9"/>
        <rFont val="宋体"/>
        <charset val="134"/>
      </rPr>
      <t>台，铺设输水管线</t>
    </r>
    <r>
      <rPr>
        <sz val="9"/>
        <rFont val="Times New Roman"/>
        <charset val="134"/>
      </rPr>
      <t>3.61km</t>
    </r>
    <r>
      <rPr>
        <sz val="9"/>
        <rFont val="宋体"/>
        <charset val="134"/>
      </rPr>
      <t>等配套设施。</t>
    </r>
  </si>
  <si>
    <t>农村人居环境整治提升项目</t>
  </si>
  <si>
    <t>（1）</t>
  </si>
  <si>
    <t>卅铺镇韩台村路域环境整治项目</t>
  </si>
  <si>
    <t>卅铺镇韩台村</t>
  </si>
  <si>
    <t>新修混凝土水渠860米；拆除废弃建筑物；修复排水管道和排水设施；混凝土硬化408.15平方米；实施周边环境综合整治等。</t>
  </si>
  <si>
    <t>改善农村人居环境，提高居民生活质量，促进新农村建设。</t>
  </si>
  <si>
    <t>采取以工代赈的方式，吸纳群众就近务工，增加农户收入。</t>
  </si>
  <si>
    <t>农村人居环境整治项目</t>
  </si>
  <si>
    <r>
      <rPr>
        <sz val="9"/>
        <rFont val="宋体"/>
        <charset val="134"/>
      </rPr>
      <t>对全县</t>
    </r>
    <r>
      <rPr>
        <sz val="9"/>
        <rFont val="Times New Roman"/>
        <charset val="134"/>
      </rPr>
      <t>15</t>
    </r>
    <r>
      <rPr>
        <sz val="9"/>
        <rFont val="宋体"/>
        <charset val="134"/>
      </rPr>
      <t>个乡镇农村人居环境进行全面整治提升，为群众提供宜居、整洁的村庄环境。</t>
    </r>
  </si>
  <si>
    <t>提升村容村貌，为群众提供宜居、舒适、整洁的村庄环境。</t>
  </si>
  <si>
    <t>庆城县马岭等建制镇建制村与居民区和居民生活污水处理及设施设备管网更新改造项目</t>
  </si>
  <si>
    <t>对马岭、赤城、卅铺等建制镇建制村与居民区和居民生活污水处理站、陈旧设施设备、管网进行更新改造，对未接入污水处理站的生活污水进行拉运处理。</t>
  </si>
  <si>
    <t>通过更新改造污水处理设施，确保建制镇居民区和居民生活污水处理设施有效运行，提升农村人居环境。</t>
  </si>
  <si>
    <t>农村生活污水处理及设施设备管网更新，提升村级公共服务水平。</t>
  </si>
  <si>
    <t>县住建局</t>
  </si>
  <si>
    <t>（4）</t>
  </si>
  <si>
    <r>
      <rPr>
        <sz val="9"/>
        <rFont val="宋体"/>
        <charset val="134"/>
      </rPr>
      <t>农村</t>
    </r>
    <r>
      <rPr>
        <sz val="9"/>
        <rFont val="Times New Roman"/>
        <charset val="134"/>
      </rPr>
      <t>“</t>
    </r>
    <r>
      <rPr>
        <sz val="9"/>
        <rFont val="宋体"/>
        <charset val="134"/>
      </rPr>
      <t>八改</t>
    </r>
    <r>
      <rPr>
        <sz val="9"/>
        <rFont val="Times New Roman"/>
        <charset val="134"/>
      </rPr>
      <t>”</t>
    </r>
    <r>
      <rPr>
        <sz val="9"/>
        <rFont val="宋体"/>
        <charset val="134"/>
      </rPr>
      <t>工程</t>
    </r>
  </si>
  <si>
    <r>
      <rPr>
        <sz val="9"/>
        <rFont val="宋体"/>
        <charset val="134"/>
      </rPr>
      <t>深入实施农村改厕、改路、改水、改房、改电、改气、改厨、改院等</t>
    </r>
    <r>
      <rPr>
        <sz val="9"/>
        <rFont val="Times New Roman"/>
        <charset val="134"/>
      </rPr>
      <t>“</t>
    </r>
    <r>
      <rPr>
        <sz val="9"/>
        <rFont val="宋体"/>
        <charset val="134"/>
      </rPr>
      <t>八改</t>
    </r>
    <r>
      <rPr>
        <sz val="9"/>
        <rFont val="Times New Roman"/>
        <charset val="134"/>
      </rPr>
      <t>”</t>
    </r>
    <r>
      <rPr>
        <sz val="9"/>
        <rFont val="宋体"/>
        <charset val="134"/>
      </rPr>
      <t>工程</t>
    </r>
  </si>
  <si>
    <t>加强路边、屋边、水边、田边整治，推进村庄净化、亮化、美化、绿化，补齐农村基础设施短板，全面推进乡村振兴，加快促进农业农村现代化。</t>
  </si>
  <si>
    <t>县农业农村局、县交通局、县水务局、县住建局</t>
  </si>
  <si>
    <t>（5）</t>
  </si>
  <si>
    <t>户厕改造</t>
  </si>
  <si>
    <t>对摸排的问题厕所进行整改</t>
  </si>
  <si>
    <t>切实提高农村卫生厕所覆盖率，改变群众如厕习惯，进一步改善农村人居环境</t>
  </si>
  <si>
    <t>各乡镇</t>
  </si>
  <si>
    <t>（6）</t>
  </si>
  <si>
    <t>蔡家庙乡史家店村基础设施综合提升项目</t>
  </si>
  <si>
    <t>蔡家庙乡史家店村史家店组</t>
  </si>
  <si>
    <t>1.安装630千伏安变压器一台，配套1000米输电线路设施; 2.新打200米深水井1处，建水塔1座，配套水泵、电缆、输水常规变压器、水管线等设施; 3.新修柏油硬化路810米，路基宽6.5米，双排1.2米水沟。</t>
  </si>
  <si>
    <t>衔接推进乡村振兴资金、东西部协作资金</t>
  </si>
  <si>
    <t>解决群众生产和生活用电问题、饮水问题，提升交通运输能力，促进产业结构升级，提升自然村通硬化路率。</t>
  </si>
  <si>
    <t>通过加强基础设施，保障群众生产和生活用电、农户吃水用水需求，进一步改善农村人居环境，促进新农村建设。</t>
  </si>
  <si>
    <t>蔡家庙乡</t>
  </si>
  <si>
    <t>（7）</t>
  </si>
  <si>
    <t>庆城县行政村公厕改造项目</t>
  </si>
  <si>
    <t>对原有行政村公厕进行进行提升改造</t>
  </si>
  <si>
    <t>对原有行政村未达到水冲式或无害化处理的公厕实施改造，达到水冲式或无害化处理，达到满足“六有”要求（有厕屋、有门、有窗、有照明、有标识牌、有通风设施）的水冲式或无害化公厕。</t>
  </si>
  <si>
    <t>通过改造行政村公厕，提升村级公共服务水平</t>
  </si>
  <si>
    <t>四</t>
  </si>
  <si>
    <t>巩固三保障成果</t>
  </si>
  <si>
    <t>雨露计划培训项目</t>
  </si>
  <si>
    <r>
      <rPr>
        <sz val="9"/>
        <rFont val="Times New Roman"/>
        <charset val="134"/>
      </rPr>
      <t>2025</t>
    </r>
    <r>
      <rPr>
        <sz val="9"/>
        <rFont val="宋体"/>
        <charset val="134"/>
      </rPr>
      <t>年</t>
    </r>
    <r>
      <rPr>
        <sz val="9"/>
        <rFont val="Times New Roman"/>
        <charset val="134"/>
      </rPr>
      <t>“</t>
    </r>
    <r>
      <rPr>
        <sz val="9"/>
        <rFont val="宋体"/>
        <charset val="134"/>
      </rPr>
      <t>两后生</t>
    </r>
    <r>
      <rPr>
        <sz val="9"/>
        <rFont val="Times New Roman"/>
        <charset val="134"/>
      </rPr>
      <t>”</t>
    </r>
    <r>
      <rPr>
        <sz val="9"/>
        <rFont val="宋体"/>
        <charset val="134"/>
      </rPr>
      <t>培训</t>
    </r>
    <r>
      <rPr>
        <sz val="9"/>
        <rFont val="Times New Roman"/>
        <charset val="134"/>
      </rPr>
      <t>2467</t>
    </r>
    <r>
      <rPr>
        <sz val="9"/>
        <rFont val="宋体"/>
        <charset val="134"/>
      </rPr>
      <t>人，每人每学年补助</t>
    </r>
    <r>
      <rPr>
        <sz val="9"/>
        <rFont val="Times New Roman"/>
        <charset val="134"/>
      </rPr>
      <t>3000</t>
    </r>
    <r>
      <rPr>
        <sz val="9"/>
        <rFont val="宋体"/>
        <charset val="134"/>
      </rPr>
      <t>元，共补助</t>
    </r>
    <r>
      <rPr>
        <sz val="9"/>
        <rFont val="Times New Roman"/>
        <charset val="134"/>
      </rPr>
      <t>370</t>
    </r>
    <r>
      <rPr>
        <sz val="9"/>
        <rFont val="宋体"/>
        <charset val="134"/>
      </rPr>
      <t>万元。</t>
    </r>
  </si>
  <si>
    <t>通过培训使脱贫户、边缘户掌握相关技术技能，进一步提升贫困群众自我发展能力。</t>
  </si>
  <si>
    <t>掌握相关技术技能，进一步提升贫困群众自我发展能力。</t>
  </si>
  <si>
    <t>基层医疗机构设备购置项目</t>
  </si>
  <si>
    <t>卅铺卫生院</t>
  </si>
  <si>
    <r>
      <rPr>
        <sz val="9"/>
        <rFont val="宋体"/>
        <charset val="134"/>
      </rPr>
      <t>为卅铺卫生院购置全自动生化分析仪</t>
    </r>
    <r>
      <rPr>
        <sz val="9"/>
        <rFont val="Times New Roman"/>
        <charset val="134"/>
      </rPr>
      <t>1</t>
    </r>
    <r>
      <rPr>
        <sz val="9"/>
        <rFont val="宋体"/>
        <charset val="134"/>
      </rPr>
      <t>台</t>
    </r>
  </si>
  <si>
    <t>为乡镇卫生院增添医疗设备，进一步加强全县乡镇卫生院的硬件建设，不断满足人民群众的健康需求。</t>
  </si>
  <si>
    <t>帮助基层提升医疗服务能力，更好的服务基层群众。实现小病不出村、常见病不出乡、一般大病县内解决、疑难杂症在转院目的。</t>
  </si>
  <si>
    <t>村卫生室设备购置项目</t>
  </si>
  <si>
    <t>各乡镇村卫生室</t>
  </si>
  <si>
    <r>
      <rPr>
        <sz val="9"/>
        <rFont val="宋体"/>
        <charset val="134"/>
      </rPr>
      <t>为全县</t>
    </r>
    <r>
      <rPr>
        <sz val="9"/>
        <rFont val="Times New Roman"/>
        <charset val="134"/>
      </rPr>
      <t>151</t>
    </r>
    <r>
      <rPr>
        <sz val="9"/>
        <rFont val="宋体"/>
        <charset val="134"/>
      </rPr>
      <t>个行政村卫生室各购置便携式心电图机</t>
    </r>
    <r>
      <rPr>
        <sz val="9"/>
        <rFont val="Times New Roman"/>
        <charset val="134"/>
      </rPr>
      <t>1</t>
    </r>
    <r>
      <rPr>
        <sz val="9"/>
        <rFont val="宋体"/>
        <charset val="134"/>
      </rPr>
      <t>台，共计</t>
    </r>
    <r>
      <rPr>
        <sz val="9"/>
        <rFont val="Times New Roman"/>
        <charset val="134"/>
      </rPr>
      <t>151</t>
    </r>
    <r>
      <rPr>
        <sz val="9"/>
        <rFont val="宋体"/>
        <charset val="134"/>
      </rPr>
      <t>台。</t>
    </r>
  </si>
  <si>
    <t>进一步加强村级服务能力提升，保障基层群众健康利益。</t>
  </si>
  <si>
    <t>帮助村卫生室提升医疗服务能力，更好的服务基层群众。</t>
  </si>
  <si>
    <t>卅铺镇廿铺标准化村卫生室建设项目</t>
  </si>
  <si>
    <t>卅铺镇二十铺村</t>
  </si>
  <si>
    <r>
      <rPr>
        <sz val="9"/>
        <rFont val="宋体"/>
        <charset val="134"/>
      </rPr>
      <t>一般村卅铺镇廿铺村卫生室因建设年度久远，受强降雨影响，地基下陷，墙体、房屋出现大面积裂缝和墙皮脱落，目前村医在自建房办公，需重建，由卅铺卫生院实施。</t>
    </r>
    <r>
      <rPr>
        <sz val="9"/>
        <rFont val="Times New Roman"/>
        <charset val="134"/>
      </rPr>
      <t xml:space="preserve">                              </t>
    </r>
  </si>
  <si>
    <t>完善村卫生室基础建设，提高村级卫生服务能力。</t>
  </si>
  <si>
    <t>帮助村级提升医疗服务能力，更好的服务基层群众。</t>
  </si>
  <si>
    <t>玄马卫生院业务楼附属工程项目</t>
  </si>
  <si>
    <t>玄马卫生院</t>
  </si>
  <si>
    <t>在业务楼后方新做砖砌护坡及围墙60.8米，配套实施附属工程。</t>
  </si>
  <si>
    <t>完善乡镇医疗机构基础建设，提高基层服务能力。</t>
  </si>
  <si>
    <t>帮助乡镇卫生院提升医疗服务能力，更好的服务基层群众。</t>
  </si>
  <si>
    <t>庆城县紧密型县域医共体强基提质项目</t>
  </si>
  <si>
    <r>
      <rPr>
        <sz val="9"/>
        <color theme="1"/>
        <rFont val="宋体"/>
        <charset val="134"/>
      </rPr>
      <t>实施玄马卫生院三层综合业务楼采暖、给排水、消防、电气及室内装修等其他工程，室外混凝土硬化恢复</t>
    </r>
    <r>
      <rPr>
        <sz val="9"/>
        <color theme="1"/>
        <rFont val="Times New Roman"/>
        <charset val="134"/>
      </rPr>
      <t>150</t>
    </r>
    <r>
      <rPr>
        <sz val="9"/>
        <color theme="1"/>
        <rFont val="宋体"/>
        <charset val="134"/>
      </rPr>
      <t>平方米。</t>
    </r>
  </si>
  <si>
    <t>进一步完善县域医疗卫生服务体系，提高县域医疗卫生资源配置和使用效率，加快提升基层医疗卫生服务能力，推动构建分级诊疗、合理诊治和有序就医新秩序，方便群众就医。</t>
  </si>
  <si>
    <t>推进医共体建设，将带来显著的社会效益，有利于促进乡村大学生返乡就业的积极性，避免人才流失，稳定医护资源，改善了医护人员的工作生活环境，有利于稳定卫生人才队伍。</t>
  </si>
  <si>
    <t>“三无户”住房保障项目</t>
  </si>
  <si>
    <t>对农村六类对象中“无安全住房、无劳动能力、无经济收入”的矜寡孤独、残疾、特殊困难等无自主建房能力的农户给予全额资助建房，每平米补助1200元。</t>
  </si>
  <si>
    <t>通过建房资助，保障特殊困难群体住房安全。</t>
  </si>
  <si>
    <t>解决特殊困难群体住房安全问题，改善居住环境。</t>
  </si>
  <si>
    <t>庆城县农村住房安全保障项目</t>
  </si>
  <si>
    <t>对农村六类对象主要居住用房因自然灾害等原因导致的新增危房进行改造，给予资金补助。</t>
  </si>
  <si>
    <t>扶持农村危房改造，进一步改善农村人居环境，促进新农村建设。</t>
  </si>
  <si>
    <t>依托县级农房安全提升改造补助办法，对存在安全隐患的农户进行住房补助，提升全县农房质量安全水平。</t>
  </si>
  <si>
    <r>
      <rPr>
        <b/>
        <sz val="9"/>
        <color theme="1"/>
        <rFont val="宋体"/>
        <charset val="134"/>
      </rPr>
      <t>庆城县</t>
    </r>
    <r>
      <rPr>
        <b/>
        <sz val="9"/>
        <color theme="1"/>
        <rFont val="Times New Roman"/>
        <charset val="134"/>
      </rPr>
      <t>2024</t>
    </r>
    <r>
      <rPr>
        <b/>
        <sz val="9"/>
        <color theme="1"/>
        <rFont val="宋体"/>
        <charset val="134"/>
      </rPr>
      <t>年农村饮水安全动态清零及灾后重建项目</t>
    </r>
  </si>
  <si>
    <r>
      <rPr>
        <sz val="9"/>
        <color theme="1"/>
        <rFont val="宋体"/>
        <charset val="134"/>
      </rPr>
      <t>沟道集水池维修</t>
    </r>
    <r>
      <rPr>
        <sz val="9"/>
        <color theme="1"/>
        <rFont val="Times New Roman"/>
        <charset val="134"/>
      </rPr>
      <t>1</t>
    </r>
    <r>
      <rPr>
        <sz val="9"/>
        <color theme="1"/>
        <rFont val="宋体"/>
        <charset val="134"/>
      </rPr>
      <t>处，蓄水池维修</t>
    </r>
    <r>
      <rPr>
        <sz val="9"/>
        <color theme="1"/>
        <rFont val="Times New Roman"/>
        <charset val="134"/>
      </rPr>
      <t>1</t>
    </r>
    <r>
      <rPr>
        <sz val="9"/>
        <color theme="1"/>
        <rFont val="宋体"/>
        <charset val="134"/>
      </rPr>
      <t>座，蓄水池清淤</t>
    </r>
    <r>
      <rPr>
        <sz val="9"/>
        <color theme="1"/>
        <rFont val="Times New Roman"/>
        <charset val="134"/>
      </rPr>
      <t>1</t>
    </r>
    <r>
      <rPr>
        <sz val="9"/>
        <color theme="1"/>
        <rFont val="宋体"/>
        <charset val="134"/>
      </rPr>
      <t>座；管沟恢复</t>
    </r>
    <r>
      <rPr>
        <sz val="9"/>
        <color theme="1"/>
        <rFont val="Times New Roman"/>
        <charset val="134"/>
      </rPr>
      <t>843m</t>
    </r>
    <r>
      <rPr>
        <sz val="9"/>
        <color theme="1"/>
        <rFont val="宋体"/>
        <charset val="134"/>
      </rPr>
      <t>；管道陷坑回填</t>
    </r>
    <r>
      <rPr>
        <sz val="9"/>
        <color theme="1"/>
        <rFont val="Times New Roman"/>
        <charset val="134"/>
      </rPr>
      <t>9</t>
    </r>
    <r>
      <rPr>
        <sz val="9"/>
        <color theme="1"/>
        <rFont val="宋体"/>
        <charset val="134"/>
      </rPr>
      <t>处；管道穿路</t>
    </r>
    <r>
      <rPr>
        <sz val="9"/>
        <color theme="1"/>
        <rFont val="Times New Roman"/>
        <charset val="134"/>
      </rPr>
      <t>14</t>
    </r>
    <r>
      <rPr>
        <sz val="9"/>
        <color theme="1"/>
        <rFont val="宋体"/>
        <charset val="134"/>
      </rPr>
      <t>处；管道更换</t>
    </r>
    <r>
      <rPr>
        <sz val="9"/>
        <color theme="1"/>
        <rFont val="Times New Roman"/>
        <charset val="134"/>
      </rPr>
      <t>3482m</t>
    </r>
    <r>
      <rPr>
        <sz val="9"/>
        <color theme="1"/>
        <rFont val="宋体"/>
        <charset val="134"/>
      </rPr>
      <t>；定向钻埋设管道</t>
    </r>
    <r>
      <rPr>
        <sz val="9"/>
        <color theme="1"/>
        <rFont val="Times New Roman"/>
        <charset val="134"/>
      </rPr>
      <t>1995m</t>
    </r>
    <r>
      <rPr>
        <sz val="9"/>
        <color theme="1"/>
        <rFont val="宋体"/>
        <charset val="134"/>
      </rPr>
      <t>；管道砼埋设</t>
    </r>
    <r>
      <rPr>
        <sz val="9"/>
        <color theme="1"/>
        <rFont val="Times New Roman"/>
        <charset val="134"/>
      </rPr>
      <t>7</t>
    </r>
    <r>
      <rPr>
        <sz val="9"/>
        <color theme="1"/>
        <rFont val="宋体"/>
        <charset val="134"/>
      </rPr>
      <t>处</t>
    </r>
    <r>
      <rPr>
        <sz val="9"/>
        <color theme="1"/>
        <rFont val="Times New Roman"/>
        <charset val="134"/>
      </rPr>
      <t>610m</t>
    </r>
    <r>
      <rPr>
        <sz val="9"/>
        <color theme="1"/>
        <rFont val="宋体"/>
        <charset val="134"/>
      </rPr>
      <t>；穿河管道维修</t>
    </r>
    <r>
      <rPr>
        <sz val="9"/>
        <color theme="1"/>
        <rFont val="Times New Roman"/>
        <charset val="134"/>
      </rPr>
      <t>456m</t>
    </r>
    <r>
      <rPr>
        <sz val="9"/>
        <color theme="1"/>
        <rFont val="宋体"/>
        <charset val="134"/>
      </rPr>
      <t>，更换</t>
    </r>
    <r>
      <rPr>
        <sz val="9"/>
        <color theme="1"/>
        <rFont val="Times New Roman"/>
        <charset val="134"/>
      </rPr>
      <t>Dg63</t>
    </r>
    <r>
      <rPr>
        <sz val="9"/>
        <color theme="1"/>
        <rFont val="宋体"/>
        <charset val="134"/>
      </rPr>
      <t>聚氨酯黄夹克保温管</t>
    </r>
    <r>
      <rPr>
        <sz val="9"/>
        <color theme="1"/>
        <rFont val="Times New Roman"/>
        <charset val="134"/>
      </rPr>
      <t>300m</t>
    </r>
    <r>
      <rPr>
        <sz val="9"/>
        <color theme="1"/>
        <rFont val="宋体"/>
        <charset val="134"/>
      </rPr>
      <t>；建闸阀井</t>
    </r>
    <r>
      <rPr>
        <sz val="9"/>
        <color theme="1"/>
        <rFont val="Times New Roman"/>
        <charset val="134"/>
      </rPr>
      <t>8</t>
    </r>
    <r>
      <rPr>
        <sz val="9"/>
        <color theme="1"/>
        <rFont val="宋体"/>
        <charset val="134"/>
      </rPr>
      <t>座，</t>
    </r>
    <r>
      <rPr>
        <sz val="9"/>
        <color theme="1"/>
        <rFont val="Times New Roman"/>
        <charset val="134"/>
      </rPr>
      <t>DN80</t>
    </r>
    <r>
      <rPr>
        <sz val="9"/>
        <color theme="1"/>
        <rFont val="宋体"/>
        <charset val="134"/>
      </rPr>
      <t>加密闸阀</t>
    </r>
    <r>
      <rPr>
        <sz val="9"/>
        <color theme="1"/>
        <rFont val="Times New Roman"/>
        <charset val="134"/>
      </rPr>
      <t>2</t>
    </r>
    <r>
      <rPr>
        <sz val="9"/>
        <color theme="1"/>
        <rFont val="宋体"/>
        <charset val="134"/>
      </rPr>
      <t>个；更换潜水泵</t>
    </r>
    <r>
      <rPr>
        <sz val="9"/>
        <color theme="1"/>
        <rFont val="Times New Roman"/>
        <charset val="134"/>
      </rPr>
      <t>4</t>
    </r>
    <r>
      <rPr>
        <sz val="9"/>
        <color theme="1"/>
        <rFont val="宋体"/>
        <charset val="134"/>
      </rPr>
      <t>套，配套自动上水设备</t>
    </r>
    <r>
      <rPr>
        <sz val="9"/>
        <color theme="1"/>
        <rFont val="Times New Roman"/>
        <charset val="134"/>
      </rPr>
      <t>2</t>
    </r>
    <r>
      <rPr>
        <sz val="9"/>
        <color theme="1"/>
        <rFont val="宋体"/>
        <charset val="134"/>
      </rPr>
      <t>套。边坡夯填</t>
    </r>
    <r>
      <rPr>
        <sz val="9"/>
        <color theme="1"/>
        <rFont val="Times New Roman"/>
        <charset val="134"/>
      </rPr>
      <t>3</t>
    </r>
    <r>
      <rPr>
        <sz val="9"/>
        <color theme="1"/>
        <rFont val="宋体"/>
        <charset val="134"/>
      </rPr>
      <t>处，管理房维修</t>
    </r>
    <r>
      <rPr>
        <sz val="9"/>
        <color theme="1"/>
        <rFont val="Times New Roman"/>
        <charset val="134"/>
      </rPr>
      <t>845</t>
    </r>
    <r>
      <rPr>
        <sz val="9"/>
        <color theme="1"/>
        <rFont val="宋体"/>
        <charset val="134"/>
      </rPr>
      <t>㎡，混凝土排水渠恢复</t>
    </r>
    <r>
      <rPr>
        <sz val="9"/>
        <color theme="1"/>
        <rFont val="Times New Roman"/>
        <charset val="134"/>
      </rPr>
      <t>75m</t>
    </r>
    <r>
      <rPr>
        <sz val="9"/>
        <color theme="1"/>
        <rFont val="宋体"/>
        <charset val="134"/>
      </rPr>
      <t>；</t>
    </r>
    <r>
      <rPr>
        <sz val="9"/>
        <color theme="1"/>
        <rFont val="Times New Roman"/>
        <charset val="134"/>
      </rPr>
      <t>3:7</t>
    </r>
    <r>
      <rPr>
        <sz val="9"/>
        <color theme="1"/>
        <rFont val="宋体"/>
        <charset val="134"/>
      </rPr>
      <t>灰土截水墙（共</t>
    </r>
    <r>
      <rPr>
        <sz val="9"/>
        <color theme="1"/>
        <rFont val="Times New Roman"/>
        <charset val="134"/>
      </rPr>
      <t>11</t>
    </r>
    <r>
      <rPr>
        <sz val="9"/>
        <color theme="1"/>
        <rFont val="宋体"/>
        <charset val="134"/>
      </rPr>
      <t>道）</t>
    </r>
    <r>
      <rPr>
        <sz val="9"/>
        <color theme="1"/>
        <rFont val="Times New Roman"/>
        <charset val="134"/>
      </rPr>
      <t>3.71m³</t>
    </r>
    <r>
      <rPr>
        <sz val="9"/>
        <color theme="1"/>
        <rFont val="宋体"/>
        <charset val="134"/>
      </rPr>
      <t>；新建小电井</t>
    </r>
    <r>
      <rPr>
        <sz val="9"/>
        <color theme="1"/>
        <rFont val="Times New Roman"/>
        <charset val="134"/>
      </rPr>
      <t>60</t>
    </r>
    <r>
      <rPr>
        <sz val="9"/>
        <color theme="1"/>
        <rFont val="宋体"/>
        <charset val="134"/>
      </rPr>
      <t>座，水窖</t>
    </r>
    <r>
      <rPr>
        <sz val="9"/>
        <color theme="1"/>
        <rFont val="Times New Roman"/>
        <charset val="134"/>
      </rPr>
      <t>20</t>
    </r>
    <r>
      <rPr>
        <sz val="9"/>
        <color theme="1"/>
        <rFont val="宋体"/>
        <charset val="134"/>
      </rPr>
      <t>座。</t>
    </r>
  </si>
  <si>
    <t>五</t>
  </si>
  <si>
    <t>易地搬迁后扶项目</t>
  </si>
  <si>
    <t>2025年庆城县驿马镇等易地搬迁安置区后续扶持基础设施补短板项目</t>
  </si>
  <si>
    <t>驿马镇南极庙安置区、土桥乡西掌安置区</t>
  </si>
  <si>
    <r>
      <rPr>
        <sz val="9"/>
        <rFont val="Times New Roman"/>
        <charset val="134"/>
      </rPr>
      <t xml:space="preserve">  </t>
    </r>
    <r>
      <rPr>
        <sz val="9"/>
        <rFont val="宋体"/>
        <charset val="134"/>
      </rPr>
      <t>驿马镇南极庙安置点排水管道</t>
    </r>
    <r>
      <rPr>
        <sz val="9"/>
        <rFont val="Times New Roman"/>
        <charset val="134"/>
      </rPr>
      <t>1200</t>
    </r>
    <r>
      <rPr>
        <sz val="9"/>
        <rFont val="宋体"/>
        <charset val="134"/>
      </rPr>
      <t>米，配套相应排水设施；</t>
    </r>
    <r>
      <rPr>
        <sz val="9"/>
        <rFont val="Times New Roman"/>
        <charset val="134"/>
      </rPr>
      <t xml:space="preserve"> </t>
    </r>
    <r>
      <rPr>
        <sz val="9"/>
        <rFont val="宋体"/>
        <charset val="134"/>
      </rPr>
      <t>土桥乡西掌易地搬迁安置点排水渠</t>
    </r>
    <r>
      <rPr>
        <sz val="9"/>
        <rFont val="Times New Roman"/>
        <charset val="134"/>
      </rPr>
      <t>150</t>
    </r>
    <r>
      <rPr>
        <sz val="9"/>
        <rFont val="宋体"/>
        <charset val="134"/>
      </rPr>
      <t>米，路面维修</t>
    </r>
    <r>
      <rPr>
        <sz val="9"/>
        <rFont val="Times New Roman"/>
        <charset val="134"/>
      </rPr>
      <t>80</t>
    </r>
    <r>
      <rPr>
        <sz val="9"/>
        <rFont val="宋体"/>
        <charset val="134"/>
      </rPr>
      <t>米。</t>
    </r>
  </si>
  <si>
    <r>
      <rPr>
        <sz val="9"/>
        <rFont val="Times New Roman"/>
        <charset val="134"/>
      </rPr>
      <t xml:space="preserve">   </t>
    </r>
    <r>
      <rPr>
        <sz val="9"/>
        <rFont val="宋体"/>
        <charset val="134"/>
      </rPr>
      <t>项目建成后将改善西掌村、南极庙</t>
    </r>
    <r>
      <rPr>
        <sz val="9"/>
        <rFont val="Times New Roman"/>
        <charset val="134"/>
      </rPr>
      <t>2</t>
    </r>
    <r>
      <rPr>
        <sz val="9"/>
        <rFont val="宋体"/>
        <charset val="134"/>
      </rPr>
      <t>个易地搬迁安置区基础设施条件，受益群众</t>
    </r>
    <r>
      <rPr>
        <sz val="9"/>
        <rFont val="Times New Roman"/>
        <charset val="134"/>
      </rPr>
      <t>69</t>
    </r>
    <r>
      <rPr>
        <sz val="9"/>
        <rFont val="宋体"/>
        <charset val="134"/>
      </rPr>
      <t>户</t>
    </r>
    <r>
      <rPr>
        <sz val="9"/>
        <rFont val="Times New Roman"/>
        <charset val="134"/>
      </rPr>
      <t>306</t>
    </r>
    <r>
      <rPr>
        <sz val="9"/>
        <rFont val="宋体"/>
        <charset val="134"/>
      </rPr>
      <t>人，为今后群众生产致富将提供更大帮助。</t>
    </r>
  </si>
  <si>
    <t xml:space="preserve">   采用“公益性基础设施建设+劳务报酬发放+就业技能培训+公益性岗位设置”的综合振济模式，吸纳当地有施工经验的劳力参与工程施工，在施工中进行技能培训，增加当地群众务工收入。</t>
  </si>
  <si>
    <t>2025年庆城县庆城镇易地搬迁基础设施补短板项目</t>
  </si>
  <si>
    <t>庆城镇梁坪易地搬迁安置区</t>
  </si>
  <si>
    <r>
      <rPr>
        <sz val="9"/>
        <rFont val="Times New Roman"/>
        <charset val="134"/>
      </rPr>
      <t>1</t>
    </r>
    <r>
      <rPr>
        <sz val="9"/>
        <rFont val="宋体"/>
        <charset val="134"/>
      </rPr>
      <t>、主路拆除重做。拆除重做主路</t>
    </r>
    <r>
      <rPr>
        <sz val="9"/>
        <rFont val="Times New Roman"/>
        <charset val="134"/>
      </rPr>
      <t>1953.15</t>
    </r>
    <r>
      <rPr>
        <sz val="9"/>
        <rFont val="宋体"/>
        <charset val="134"/>
      </rPr>
      <t>㎡，新做雨水管线</t>
    </r>
    <r>
      <rPr>
        <sz val="9"/>
        <rFont val="Times New Roman"/>
        <charset val="134"/>
      </rPr>
      <t>360</t>
    </r>
    <r>
      <rPr>
        <sz val="9"/>
        <rFont val="宋体"/>
        <charset val="134"/>
      </rPr>
      <t>米、雨水井</t>
    </r>
    <r>
      <rPr>
        <sz val="9"/>
        <rFont val="Times New Roman"/>
        <charset val="134"/>
      </rPr>
      <t>10</t>
    </r>
    <r>
      <rPr>
        <sz val="9"/>
        <rFont val="宋体"/>
        <charset val="134"/>
      </rPr>
      <t>个；污水管线</t>
    </r>
    <r>
      <rPr>
        <sz val="9"/>
        <rFont val="Times New Roman"/>
        <charset val="134"/>
      </rPr>
      <t>180</t>
    </r>
    <r>
      <rPr>
        <sz val="9"/>
        <rFont val="宋体"/>
        <charset val="134"/>
      </rPr>
      <t>米、污水井</t>
    </r>
    <r>
      <rPr>
        <sz val="9"/>
        <rFont val="Times New Roman"/>
        <charset val="134"/>
      </rPr>
      <t>10</t>
    </r>
    <r>
      <rPr>
        <sz val="9"/>
        <rFont val="宋体"/>
        <charset val="134"/>
      </rPr>
      <t>个。</t>
    </r>
    <r>
      <rPr>
        <sz val="9"/>
        <rFont val="Times New Roman"/>
        <charset val="134"/>
      </rPr>
      <t>2</t>
    </r>
    <r>
      <rPr>
        <sz val="9"/>
        <rFont val="宋体"/>
        <charset val="134"/>
      </rPr>
      <t>、新做化粪池</t>
    </r>
    <r>
      <rPr>
        <sz val="9"/>
        <rFont val="Times New Roman"/>
        <charset val="134"/>
      </rPr>
      <t>2</t>
    </r>
    <r>
      <rPr>
        <sz val="9"/>
        <rFont val="宋体"/>
        <charset val="134"/>
      </rPr>
      <t>座。</t>
    </r>
    <r>
      <rPr>
        <sz val="9"/>
        <rFont val="Times New Roman"/>
        <charset val="134"/>
      </rPr>
      <t>3</t>
    </r>
    <r>
      <rPr>
        <sz val="9"/>
        <rFont val="宋体"/>
        <charset val="134"/>
      </rPr>
      <t>、新做给水管道</t>
    </r>
    <r>
      <rPr>
        <sz val="9"/>
        <rFont val="Times New Roman"/>
        <charset val="134"/>
      </rPr>
      <t>1070</t>
    </r>
    <r>
      <rPr>
        <sz val="9"/>
        <rFont val="宋体"/>
        <charset val="134"/>
      </rPr>
      <t>米，防回流污染止回阀</t>
    </r>
    <r>
      <rPr>
        <sz val="9"/>
        <rFont val="Times New Roman"/>
        <charset val="134"/>
      </rPr>
      <t>1</t>
    </r>
    <r>
      <rPr>
        <sz val="9"/>
        <rFont val="宋体"/>
        <charset val="134"/>
      </rPr>
      <t>个，室外消火栓</t>
    </r>
    <r>
      <rPr>
        <sz val="9"/>
        <rFont val="Times New Roman"/>
        <charset val="134"/>
      </rPr>
      <t>8</t>
    </r>
    <r>
      <rPr>
        <sz val="9"/>
        <rFont val="宋体"/>
        <charset val="134"/>
      </rPr>
      <t>个等</t>
    </r>
  </si>
  <si>
    <r>
      <rPr>
        <sz val="9"/>
        <rFont val="Times New Roman"/>
        <charset val="134"/>
      </rPr>
      <t xml:space="preserve">    </t>
    </r>
    <r>
      <rPr>
        <sz val="9"/>
        <rFont val="宋体"/>
        <charset val="134"/>
      </rPr>
      <t>项目建成后将改善庆城镇易地搬迁安置区基础设施条件，受益群众</t>
    </r>
    <r>
      <rPr>
        <sz val="9"/>
        <rFont val="Times New Roman"/>
        <charset val="134"/>
      </rPr>
      <t>45</t>
    </r>
    <r>
      <rPr>
        <sz val="9"/>
        <rFont val="宋体"/>
        <charset val="134"/>
      </rPr>
      <t>户</t>
    </r>
    <r>
      <rPr>
        <sz val="9"/>
        <rFont val="Times New Roman"/>
        <charset val="134"/>
      </rPr>
      <t>262</t>
    </r>
    <r>
      <rPr>
        <sz val="9"/>
        <rFont val="宋体"/>
        <charset val="134"/>
      </rPr>
      <t>人，为今后群众生产致富将提供更大帮助。</t>
    </r>
  </si>
  <si>
    <t>2025年庆城县土桥乡易地搬迁基础设施补短板项目</t>
  </si>
  <si>
    <t>土桥乡西掌易地搬迁安置区</t>
  </si>
  <si>
    <r>
      <rPr>
        <sz val="9"/>
        <rFont val="Times New Roman"/>
        <charset val="134"/>
      </rPr>
      <t xml:space="preserve"> </t>
    </r>
    <r>
      <rPr>
        <sz val="9"/>
        <rFont val="宋体"/>
        <charset val="134"/>
      </rPr>
      <t>排水沟盖板拆除及新建</t>
    </r>
    <r>
      <rPr>
        <sz val="9"/>
        <rFont val="Times New Roman"/>
        <charset val="134"/>
      </rPr>
      <t>351m</t>
    </r>
    <r>
      <rPr>
        <sz val="9"/>
        <rFont val="宋体"/>
        <charset val="134"/>
      </rPr>
      <t>，</t>
    </r>
    <r>
      <rPr>
        <sz val="9"/>
        <rFont val="Times New Roman"/>
        <charset val="134"/>
      </rPr>
      <t>1.5m*1.5m*1.8m</t>
    </r>
    <r>
      <rPr>
        <sz val="9"/>
        <rFont val="宋体"/>
        <charset val="134"/>
      </rPr>
      <t>排水检查井</t>
    </r>
    <r>
      <rPr>
        <sz val="9"/>
        <rFont val="Times New Roman"/>
        <charset val="134"/>
      </rPr>
      <t>3</t>
    </r>
    <r>
      <rPr>
        <sz val="9"/>
        <rFont val="宋体"/>
        <charset val="134"/>
      </rPr>
      <t>个，通气孔</t>
    </r>
    <r>
      <rPr>
        <sz val="9"/>
        <rFont val="Times New Roman"/>
        <charset val="134"/>
      </rPr>
      <t>12</t>
    </r>
    <r>
      <rPr>
        <sz val="9"/>
        <rFont val="宋体"/>
        <charset val="134"/>
      </rPr>
      <t>个，急流槽</t>
    </r>
    <r>
      <rPr>
        <sz val="9"/>
        <rFont val="Times New Roman"/>
        <charset val="134"/>
      </rPr>
      <t>27m</t>
    </r>
    <r>
      <rPr>
        <sz val="9"/>
        <rFont val="宋体"/>
        <charset val="134"/>
      </rPr>
      <t>，</t>
    </r>
    <r>
      <rPr>
        <sz val="9"/>
        <rFont val="Times New Roman"/>
        <charset val="134"/>
      </rPr>
      <t>DN300</t>
    </r>
    <r>
      <rPr>
        <sz val="9"/>
        <rFont val="宋体"/>
        <charset val="134"/>
      </rPr>
      <t>橡胶波纹管</t>
    </r>
    <r>
      <rPr>
        <sz val="9"/>
        <rFont val="Times New Roman"/>
        <charset val="134"/>
      </rPr>
      <t>24m</t>
    </r>
    <r>
      <rPr>
        <sz val="9"/>
        <rFont val="宋体"/>
        <charset val="134"/>
      </rPr>
      <t>，清理土水渠</t>
    </r>
    <r>
      <rPr>
        <sz val="9"/>
        <rFont val="Times New Roman"/>
        <charset val="134"/>
      </rPr>
      <t>180m</t>
    </r>
    <r>
      <rPr>
        <sz val="9"/>
        <rFont val="宋体"/>
        <charset val="134"/>
      </rPr>
      <t>，</t>
    </r>
    <r>
      <rPr>
        <sz val="9"/>
        <rFont val="Times New Roman"/>
        <charset val="134"/>
      </rPr>
      <t>N300</t>
    </r>
    <r>
      <rPr>
        <sz val="9"/>
        <rFont val="宋体"/>
        <charset val="134"/>
      </rPr>
      <t>边沟涵</t>
    </r>
    <r>
      <rPr>
        <sz val="9"/>
        <rFont val="Times New Roman"/>
        <charset val="134"/>
      </rPr>
      <t>12m(3</t>
    </r>
    <r>
      <rPr>
        <sz val="9"/>
        <rFont val="宋体"/>
        <charset val="134"/>
      </rPr>
      <t>个</t>
    </r>
    <r>
      <rPr>
        <sz val="9"/>
        <rFont val="Times New Roman"/>
        <charset val="134"/>
      </rPr>
      <t>)</t>
    </r>
    <r>
      <rPr>
        <sz val="9"/>
        <rFont val="宋体"/>
        <charset val="134"/>
      </rPr>
      <t>，</t>
    </r>
    <r>
      <rPr>
        <sz val="9"/>
        <rFont val="Times New Roman"/>
        <charset val="134"/>
      </rPr>
      <t>PE</t>
    </r>
    <r>
      <rPr>
        <sz val="9"/>
        <rFont val="宋体"/>
        <charset val="134"/>
      </rPr>
      <t>给水管道</t>
    </r>
    <r>
      <rPr>
        <sz val="9"/>
        <rFont val="Times New Roman"/>
        <charset val="134"/>
      </rPr>
      <t>DN50</t>
    </r>
    <r>
      <rPr>
        <sz val="9"/>
        <rFont val="宋体"/>
        <charset val="134"/>
      </rPr>
      <t>，</t>
    </r>
    <r>
      <rPr>
        <sz val="9"/>
        <rFont val="Times New Roman"/>
        <charset val="134"/>
      </rPr>
      <t>443m</t>
    </r>
    <r>
      <rPr>
        <sz val="9"/>
        <rFont val="宋体"/>
        <charset val="134"/>
      </rPr>
      <t>，砖砌检查井</t>
    </r>
    <r>
      <rPr>
        <sz val="9"/>
        <rFont val="Times New Roman"/>
        <charset val="134"/>
      </rPr>
      <t>8</t>
    </r>
    <r>
      <rPr>
        <sz val="9"/>
        <rFont val="宋体"/>
        <charset val="134"/>
      </rPr>
      <t>座，毛石挡墙</t>
    </r>
    <r>
      <rPr>
        <sz val="9"/>
        <rFont val="Times New Roman"/>
        <charset val="134"/>
      </rPr>
      <t>18m,</t>
    </r>
    <r>
      <rPr>
        <sz val="9"/>
        <rFont val="宋体"/>
        <charset val="134"/>
      </rPr>
      <t>沥青灌缝</t>
    </r>
    <r>
      <rPr>
        <sz val="9"/>
        <rFont val="Times New Roman"/>
        <charset val="134"/>
      </rPr>
      <t>950m</t>
    </r>
    <r>
      <rPr>
        <sz val="9"/>
        <rFont val="宋体"/>
        <charset val="134"/>
      </rPr>
      <t>，修复木护栏</t>
    </r>
    <r>
      <rPr>
        <sz val="9"/>
        <rFont val="Times New Roman"/>
        <charset val="134"/>
      </rPr>
      <t>410m</t>
    </r>
    <r>
      <rPr>
        <sz val="9"/>
        <rFont val="宋体"/>
        <charset val="134"/>
      </rPr>
      <t>，混凝土路面</t>
    </r>
    <r>
      <rPr>
        <sz val="9"/>
        <rFont val="Times New Roman"/>
        <charset val="134"/>
      </rPr>
      <t>2460.9</t>
    </r>
    <r>
      <rPr>
        <sz val="9"/>
        <rFont val="宋体"/>
        <charset val="134"/>
      </rPr>
      <t>㎡，人行道铺装</t>
    </r>
    <r>
      <rPr>
        <sz val="9"/>
        <rFont val="Times New Roman"/>
        <charset val="134"/>
      </rPr>
      <t>2963</t>
    </r>
    <r>
      <rPr>
        <sz val="9"/>
        <rFont val="宋体"/>
        <charset val="134"/>
      </rPr>
      <t>㎡，钢筋混凝土盖板</t>
    </r>
    <r>
      <rPr>
        <sz val="9"/>
        <rFont val="Times New Roman"/>
        <charset val="134"/>
      </rPr>
      <t>270m</t>
    </r>
    <r>
      <rPr>
        <sz val="9"/>
        <rFont val="宋体"/>
        <charset val="134"/>
      </rPr>
      <t>，路缘石拆除及新做，混凝土硬化</t>
    </r>
    <r>
      <rPr>
        <sz val="9"/>
        <rFont val="Times New Roman"/>
        <charset val="134"/>
      </rPr>
      <t>1249.2</t>
    </r>
    <r>
      <rPr>
        <sz val="9"/>
        <rFont val="宋体"/>
        <charset val="134"/>
      </rPr>
      <t>㎡等。</t>
    </r>
  </si>
  <si>
    <r>
      <rPr>
        <sz val="9"/>
        <rFont val="Times New Roman"/>
        <charset val="134"/>
      </rPr>
      <t xml:space="preserve">    </t>
    </r>
    <r>
      <rPr>
        <sz val="9"/>
        <rFont val="宋体"/>
        <charset val="134"/>
      </rPr>
      <t>项目建成后将改善西掌易地搬迁安置区基础设施条件，受益群众</t>
    </r>
    <r>
      <rPr>
        <sz val="9"/>
        <rFont val="Times New Roman"/>
        <charset val="134"/>
      </rPr>
      <t>203</t>
    </r>
    <r>
      <rPr>
        <sz val="9"/>
        <rFont val="宋体"/>
        <charset val="134"/>
      </rPr>
      <t>户</t>
    </r>
    <r>
      <rPr>
        <sz val="9"/>
        <rFont val="Times New Roman"/>
        <charset val="134"/>
      </rPr>
      <t>867</t>
    </r>
    <r>
      <rPr>
        <sz val="9"/>
        <rFont val="宋体"/>
        <charset val="134"/>
      </rPr>
      <t>人，为今后群众生产致富将提供更大帮助。</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</si>
</sst>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 "/>
    <numFmt numFmtId="179" formatCode="0_ "/>
    <numFmt numFmtId="180" formatCode="0.00_);[Red]\(0.00\)"/>
    <numFmt numFmtId="181" formatCode="0.0000;[Red]0.0000"/>
    <numFmt numFmtId="182" formatCode="0.000_ "/>
  </numFmts>
  <fonts count="69">
    <font>
      <sz val="11"/>
      <color theme="1"/>
      <name val="宋体"/>
      <charset val="134"/>
      <scheme val="minor"/>
    </font>
    <font>
      <sz val="16"/>
      <color theme="1"/>
      <name val="Times New Roman"/>
      <charset val="134"/>
    </font>
    <font>
      <sz val="12"/>
      <name val="Times New Roman"/>
      <charset val="134"/>
    </font>
    <font>
      <b/>
      <sz val="10"/>
      <name val="Times New Roman"/>
      <charset val="134"/>
    </font>
    <font>
      <b/>
      <sz val="9"/>
      <name val="Times New Roman"/>
      <charset val="134"/>
    </font>
    <font>
      <sz val="9"/>
      <name val="Times New Roman"/>
      <charset val="134"/>
    </font>
    <font>
      <sz val="9"/>
      <color theme="1"/>
      <name val="Times New Roman"/>
      <charset val="134"/>
    </font>
    <font>
      <sz val="9"/>
      <color theme="7"/>
      <name val="Times New Roman"/>
      <charset val="134"/>
    </font>
    <font>
      <sz val="9"/>
      <color rgb="FFFF0000"/>
      <name val="Times New Roman"/>
      <charset val="134"/>
    </font>
    <font>
      <sz val="9"/>
      <color indexed="8"/>
      <name val="Times New Roman"/>
      <charset val="134"/>
    </font>
    <font>
      <b/>
      <sz val="9"/>
      <color indexed="8"/>
      <name val="Times New Roman"/>
      <charset val="134"/>
    </font>
    <font>
      <sz val="10"/>
      <name val="宋体"/>
      <charset val="134"/>
    </font>
    <font>
      <sz val="9"/>
      <name val="宋体"/>
      <charset val="134"/>
    </font>
    <font>
      <b/>
      <sz val="22"/>
      <color indexed="8"/>
      <name val="宋体"/>
      <charset val="134"/>
    </font>
    <font>
      <sz val="18"/>
      <color indexed="8"/>
      <name val="宋体"/>
      <charset val="134"/>
      <scheme val="minor"/>
    </font>
    <font>
      <b/>
      <sz val="10"/>
      <name val="宋体"/>
      <charset val="134"/>
    </font>
    <font>
      <sz val="18"/>
      <color rgb="FFFF0000"/>
      <name val="宋体"/>
      <charset val="134"/>
    </font>
    <font>
      <sz val="12"/>
      <color theme="1"/>
      <name val="Times New Roman"/>
      <charset val="134"/>
    </font>
    <font>
      <b/>
      <sz val="9"/>
      <color theme="1"/>
      <name val="Times New Roman"/>
      <charset val="134"/>
    </font>
    <font>
      <b/>
      <sz val="11"/>
      <color theme="1"/>
      <name val="Times New Roman"/>
      <charset val="134"/>
    </font>
    <font>
      <sz val="14"/>
      <color theme="1"/>
      <name val="黑体"/>
      <charset val="134"/>
    </font>
    <font>
      <b/>
      <sz val="9"/>
      <color theme="1"/>
      <name val="宋体"/>
      <charset val="134"/>
    </font>
    <font>
      <sz val="16"/>
      <name val="Times New Roman"/>
      <charset val="134"/>
    </font>
    <font>
      <sz val="26"/>
      <name val="Times New Roman"/>
      <charset val="134"/>
    </font>
    <font>
      <b/>
      <sz val="9"/>
      <name val="宋体"/>
      <charset val="134"/>
    </font>
    <font>
      <sz val="9"/>
      <name val="Times New Roman"/>
      <charset val="0"/>
    </font>
    <font>
      <sz val="9"/>
      <color theme="1"/>
      <name val="宋体"/>
      <charset val="134"/>
    </font>
    <font>
      <sz val="9"/>
      <color theme="1"/>
      <name val="宋体"/>
      <charset val="0"/>
    </font>
    <font>
      <sz val="9"/>
      <name val="宋体"/>
      <charset val="0"/>
    </font>
    <font>
      <sz val="9"/>
      <color theme="1"/>
      <name val="Times New Roman"/>
      <charset val="0"/>
    </font>
    <font>
      <sz val="9"/>
      <color rgb="FF000000"/>
      <name val="宋体"/>
      <charset val="134"/>
    </font>
    <font>
      <b/>
      <sz val="24"/>
      <name val="Times New Roman"/>
      <charset val="134"/>
    </font>
    <font>
      <b/>
      <sz val="9"/>
      <color theme="1"/>
      <name val="Times New Roman"/>
      <charset val="0"/>
    </font>
    <font>
      <b/>
      <sz val="9"/>
      <name val="Times New Roman"/>
      <charset val="0"/>
    </font>
    <font>
      <sz val="8"/>
      <name val="Times New Roman"/>
      <charset val="134"/>
    </font>
    <font>
      <b/>
      <sz val="9"/>
      <color rgb="FF000000"/>
      <name val="宋体"/>
      <charset val="134"/>
    </font>
    <font>
      <sz val="9"/>
      <color rgb="FF000000"/>
      <name val="Times New Roman"/>
      <charset val="134"/>
    </font>
    <font>
      <sz val="9"/>
      <name val="Times New Roman"/>
      <charset val="204"/>
    </font>
    <font>
      <sz val="9"/>
      <color theme="1"/>
      <name val="Times New Roman"/>
      <charset val="204"/>
    </font>
    <font>
      <b/>
      <sz val="22"/>
      <name val="宋体"/>
      <charset val="134"/>
    </font>
    <font>
      <b/>
      <sz val="9"/>
      <color indexed="8"/>
      <name val="宋体"/>
      <charset val="134"/>
    </font>
    <font>
      <sz val="9"/>
      <color indexed="8"/>
      <name val="宋体"/>
      <charset val="134"/>
    </font>
    <font>
      <sz val="22"/>
      <color indexed="8"/>
      <name val="宋体"/>
      <charset val="134"/>
    </font>
    <font>
      <sz val="10"/>
      <name val="Times New Roman"/>
      <charset val="0"/>
    </font>
    <font>
      <sz val="8"/>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黑体"/>
      <charset val="134"/>
    </font>
    <font>
      <sz val="9"/>
      <name val="宋体"/>
      <charset val="204"/>
    </font>
    <font>
      <sz val="26"/>
      <name val="方正小标宋简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9"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0" applyNumberFormat="0" applyFill="0" applyAlignment="0" applyProtection="0">
      <alignment vertical="center"/>
    </xf>
    <xf numFmtId="0" fontId="52" fillId="0" borderId="10" applyNumberFormat="0" applyFill="0" applyAlignment="0" applyProtection="0">
      <alignment vertical="center"/>
    </xf>
    <xf numFmtId="0" fontId="53" fillId="0" borderId="11" applyNumberFormat="0" applyFill="0" applyAlignment="0" applyProtection="0">
      <alignment vertical="center"/>
    </xf>
    <xf numFmtId="0" fontId="53" fillId="0" borderId="0" applyNumberFormat="0" applyFill="0" applyBorder="0" applyAlignment="0" applyProtection="0">
      <alignment vertical="center"/>
    </xf>
    <xf numFmtId="0" fontId="54" fillId="5" borderId="12" applyNumberFormat="0" applyAlignment="0" applyProtection="0">
      <alignment vertical="center"/>
    </xf>
    <xf numFmtId="0" fontId="55" fillId="6" borderId="13" applyNumberFormat="0" applyAlignment="0" applyProtection="0">
      <alignment vertical="center"/>
    </xf>
    <xf numFmtId="0" fontId="56" fillId="6" borderId="12" applyNumberFormat="0" applyAlignment="0" applyProtection="0">
      <alignment vertical="center"/>
    </xf>
    <xf numFmtId="0" fontId="57" fillId="7" borderId="14" applyNumberFormat="0" applyAlignment="0" applyProtection="0">
      <alignment vertical="center"/>
    </xf>
    <xf numFmtId="0" fontId="58" fillId="0" borderId="15" applyNumberFormat="0" applyFill="0" applyAlignment="0" applyProtection="0">
      <alignment vertical="center"/>
    </xf>
    <xf numFmtId="0" fontId="59" fillId="0" borderId="16"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0" fillId="0" borderId="0">
      <alignment vertical="center"/>
    </xf>
    <xf numFmtId="0" fontId="65" fillId="0" borderId="0">
      <alignment vertical="top"/>
      <protection locked="0"/>
    </xf>
  </cellStyleXfs>
  <cellXfs count="397">
    <xf numFmtId="0" fontId="0" fillId="0" borderId="0" xfId="0">
      <alignment vertical="center"/>
    </xf>
    <xf numFmtId="0" fontId="0" fillId="0" borderId="0" xfId="0" applyFill="1" applyAlignment="1">
      <alignment vertical="center"/>
    </xf>
    <xf numFmtId="176" fontId="0" fillId="0" borderId="0" xfId="0" applyNumberFormat="1" applyFill="1" applyAlignment="1">
      <alignment vertical="center"/>
    </xf>
    <xf numFmtId="0" fontId="1" fillId="0" borderId="0" xfId="0" applyFont="1" applyAlignment="1">
      <alignment horizontal="justify" vertical="center"/>
    </xf>
    <xf numFmtId="10" fontId="0" fillId="0" borderId="0" xfId="0" applyNumberFormat="1" applyFill="1" applyAlignment="1">
      <alignment vertical="center"/>
    </xf>
    <xf numFmtId="0" fontId="2" fillId="0" borderId="0" xfId="0" applyFont="1" applyFill="1" applyBorder="1" applyAlignment="1">
      <alignment horizontal="justify" vertical="center"/>
    </xf>
    <xf numFmtId="0" fontId="3" fillId="0" borderId="0" xfId="0" applyFont="1" applyFill="1" applyBorder="1" applyAlignment="1">
      <alignment horizontal="justify" vertical="center"/>
    </xf>
    <xf numFmtId="0" fontId="4" fillId="0" borderId="0" xfId="0" applyFont="1" applyFill="1" applyBorder="1" applyAlignment="1">
      <alignment horizontal="justify" vertical="center"/>
    </xf>
    <xf numFmtId="0" fontId="5" fillId="0" borderId="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6"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justify" vertical="center"/>
    </xf>
    <xf numFmtId="0" fontId="7" fillId="0" borderId="0" xfId="0" applyFont="1" applyFill="1" applyBorder="1" applyAlignment="1">
      <alignment horizontal="justify" vertical="center"/>
    </xf>
    <xf numFmtId="0" fontId="8" fillId="0" borderId="0" xfId="0" applyFont="1" applyFill="1" applyBorder="1" applyAlignment="1">
      <alignment horizontal="justify" vertical="center"/>
    </xf>
    <xf numFmtId="0" fontId="6" fillId="0" borderId="0" xfId="0" applyFont="1" applyFill="1" applyBorder="1" applyAlignment="1">
      <alignment horizontal="justify" vertical="center"/>
    </xf>
    <xf numFmtId="0" fontId="8" fillId="2" borderId="0" xfId="0" applyFont="1" applyFill="1" applyBorder="1" applyAlignment="1">
      <alignment horizontal="justify" vertical="center"/>
    </xf>
    <xf numFmtId="0" fontId="6" fillId="2" borderId="0" xfId="0" applyFont="1" applyFill="1" applyBorder="1" applyAlignment="1">
      <alignment horizontal="justify" vertical="center"/>
    </xf>
    <xf numFmtId="0" fontId="5" fillId="2" borderId="0" xfId="0" applyFont="1" applyFill="1" applyBorder="1" applyAlignment="1">
      <alignment horizontal="justify" vertical="center"/>
    </xf>
    <xf numFmtId="0" fontId="5" fillId="0" borderId="0" xfId="0" applyFont="1" applyFill="1" applyBorder="1" applyAlignment="1">
      <alignment vertical="center"/>
    </xf>
    <xf numFmtId="0" fontId="5" fillId="3" borderId="0" xfId="0" applyFont="1" applyFill="1" applyBorder="1" applyAlignment="1">
      <alignment horizontal="justify" vertical="center"/>
    </xf>
    <xf numFmtId="0" fontId="6" fillId="3" borderId="0" xfId="0" applyFont="1" applyFill="1" applyBorder="1" applyAlignment="1">
      <alignment horizontal="justify" vertical="center"/>
    </xf>
    <xf numFmtId="0" fontId="9" fillId="3" borderId="0" xfId="0" applyFont="1" applyFill="1" applyBorder="1" applyAlignment="1">
      <alignment horizontal="justify" vertical="center"/>
    </xf>
    <xf numFmtId="0" fontId="10" fillId="0" borderId="0" xfId="0" applyFont="1" applyFill="1" applyBorder="1" applyAlignment="1">
      <alignment horizontal="justify" vertical="center"/>
    </xf>
    <xf numFmtId="0" fontId="9" fillId="0" borderId="0" xfId="0" applyFont="1" applyFill="1" applyBorder="1" applyAlignment="1">
      <alignment horizontal="justify" vertical="center"/>
    </xf>
    <xf numFmtId="0" fontId="11" fillId="3" borderId="0" xfId="0" applyFont="1" applyFill="1" applyBorder="1" applyAlignment="1">
      <alignment horizontal="center" vertical="center" wrapText="1"/>
    </xf>
    <xf numFmtId="0" fontId="6" fillId="3" borderId="0" xfId="0" applyFont="1" applyFill="1">
      <alignment vertical="center"/>
    </xf>
    <xf numFmtId="0" fontId="6" fillId="0" borderId="0" xfId="0" applyFont="1">
      <alignment vertical="center"/>
    </xf>
    <xf numFmtId="0" fontId="4" fillId="0" borderId="0" xfId="0" applyFont="1" applyFill="1" applyBorder="1" applyAlignment="1">
      <alignment horizontal="center" vertical="center" wrapText="1"/>
    </xf>
    <xf numFmtId="177" fontId="5" fillId="0" borderId="0" xfId="0" applyNumberFormat="1" applyFont="1" applyFill="1" applyBorder="1" applyAlignment="1">
      <alignment horizontal="justify" vertical="center" wrapText="1"/>
    </xf>
    <xf numFmtId="0" fontId="6" fillId="0" borderId="0" xfId="0" applyFont="1" applyFill="1">
      <alignment vertical="center"/>
    </xf>
    <xf numFmtId="0" fontId="12" fillId="0" borderId="0" xfId="0" applyFont="1" applyFill="1" applyBorder="1" applyAlignment="1">
      <alignment vertical="center"/>
    </xf>
    <xf numFmtId="0" fontId="6" fillId="3" borderId="0" xfId="0" applyFont="1" applyFill="1" applyBorder="1" applyAlignment="1">
      <alignment vertical="center"/>
    </xf>
    <xf numFmtId="0" fontId="13" fillId="0" borderId="0" xfId="0" applyFont="1" applyFill="1" applyBorder="1" applyAlignment="1">
      <alignment vertical="center"/>
    </xf>
    <xf numFmtId="0" fontId="14" fillId="3" borderId="0" xfId="0" applyFont="1" applyFill="1" applyBorder="1" applyAlignment="1">
      <alignment horizontal="left" vertical="center" wrapText="1"/>
    </xf>
    <xf numFmtId="0" fontId="5" fillId="3" borderId="0"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xf numFmtId="0" fontId="6" fillId="0" borderId="0" xfId="0" applyFont="1" applyFill="1" applyBorder="1" applyAlignment="1"/>
    <xf numFmtId="0" fontId="7" fillId="0" borderId="0" xfId="0" applyFont="1" applyFill="1" applyBorder="1" applyAlignment="1">
      <alignment vertical="center"/>
    </xf>
    <xf numFmtId="0" fontId="17" fillId="0" borderId="0" xfId="0" applyFont="1" applyFill="1" applyBorder="1" applyAlignment="1">
      <alignment horizontal="justify" vertical="center"/>
    </xf>
    <xf numFmtId="0" fontId="6" fillId="3" borderId="0" xfId="0" applyFont="1" applyFill="1" applyBorder="1" applyAlignment="1">
      <alignment horizontal="center" vertical="center"/>
    </xf>
    <xf numFmtId="0" fontId="5" fillId="3" borderId="0" xfId="0" applyFont="1" applyFill="1" applyBorder="1" applyAlignment="1">
      <alignment horizontal="center"/>
    </xf>
    <xf numFmtId="0" fontId="5" fillId="3" borderId="0" xfId="0" applyFont="1" applyFill="1" applyBorder="1" applyAlignment="1">
      <alignment horizontal="center" vertical="center"/>
    </xf>
    <xf numFmtId="0" fontId="18" fillId="3" borderId="0" xfId="0" applyFont="1" applyFill="1" applyBorder="1" applyAlignment="1">
      <alignment horizontal="justify" vertical="center"/>
    </xf>
    <xf numFmtId="0" fontId="6" fillId="3" borderId="0" xfId="0" applyFont="1" applyFill="1" applyBorder="1" applyAlignment="1">
      <alignment horizontal="center" vertical="center" wrapText="1"/>
    </xf>
    <xf numFmtId="0" fontId="18" fillId="3" borderId="0" xfId="0" applyFont="1" applyFill="1" applyBorder="1" applyAlignment="1">
      <alignment vertical="center"/>
    </xf>
    <xf numFmtId="0" fontId="19" fillId="3" borderId="0" xfId="0" applyFont="1" applyFill="1" applyBorder="1" applyAlignment="1">
      <alignment horizontal="justify" vertical="center"/>
    </xf>
    <xf numFmtId="0" fontId="20" fillId="3" borderId="0" xfId="0" applyFont="1" applyFill="1" applyBorder="1" applyAlignment="1">
      <alignment vertical="center"/>
    </xf>
    <xf numFmtId="0" fontId="4" fillId="3" borderId="0" xfId="0" applyFont="1" applyFill="1" applyBorder="1" applyAlignment="1">
      <alignment vertical="center"/>
    </xf>
    <xf numFmtId="0" fontId="10" fillId="3" borderId="0" xfId="0" applyFont="1" applyFill="1" applyBorder="1" applyAlignment="1">
      <alignment horizontal="justify" vertical="center"/>
    </xf>
    <xf numFmtId="0" fontId="21" fillId="3" borderId="0" xfId="0" applyFont="1" applyFill="1" applyBorder="1" applyAlignment="1">
      <alignment vertical="center"/>
    </xf>
    <xf numFmtId="0" fontId="5" fillId="3" borderId="1" xfId="0" applyFont="1" applyFill="1" applyBorder="1" applyAlignment="1">
      <alignment horizontal="center" vertical="center" wrapText="1"/>
    </xf>
    <xf numFmtId="0" fontId="2" fillId="3" borderId="0" xfId="0" applyFont="1" applyFill="1" applyBorder="1" applyAlignment="1">
      <alignment horizontal="justify" vertical="center"/>
    </xf>
    <xf numFmtId="49" fontId="17"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49" fontId="23" fillId="0" borderId="0" xfId="0" applyNumberFormat="1"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Alignment="1">
      <alignment horizontal="left" vertical="center"/>
    </xf>
    <xf numFmtId="176" fontId="23" fillId="0" borderId="0" xfId="0" applyNumberFormat="1" applyFont="1" applyFill="1" applyAlignment="1">
      <alignment horizontal="center"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5" fillId="0" borderId="1" xfId="0" applyNumberFormat="1" applyFont="1" applyFill="1" applyBorder="1" applyAlignment="1" applyProtection="1">
      <alignment horizontal="left" vertical="center" wrapText="1"/>
    </xf>
    <xf numFmtId="176" fontId="25"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26" fillId="0" borderId="1" xfId="0" applyFont="1" applyFill="1" applyBorder="1" applyAlignment="1">
      <alignment horizontal="justify" vertical="center" wrapText="1"/>
    </xf>
    <xf numFmtId="0" fontId="12" fillId="0" borderId="1" xfId="52" applyFont="1" applyFill="1" applyBorder="1" applyAlignment="1">
      <alignment horizontal="left" vertical="center" wrapText="1"/>
    </xf>
    <xf numFmtId="0" fontId="12" fillId="0" borderId="1" xfId="54" applyFont="1" applyFill="1" applyBorder="1" applyAlignment="1">
      <alignment horizontal="justify" vertical="center" wrapText="1"/>
    </xf>
    <xf numFmtId="49" fontId="4" fillId="3"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12" fillId="0" borderId="1" xfId="49" applyFont="1" applyFill="1" applyBorder="1" applyAlignment="1">
      <alignment horizontal="center" vertical="center" wrapText="1"/>
    </xf>
    <xf numFmtId="0" fontId="12"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5" fillId="0" borderId="1" xfId="53"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54" applyFont="1" applyFill="1" applyBorder="1" applyAlignment="1">
      <alignment horizontal="justify" vertical="center" wrapText="1"/>
    </xf>
    <xf numFmtId="0" fontId="12" fillId="0" borderId="1" xfId="49"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26" fillId="0" borderId="1" xfId="0" applyNumberFormat="1" applyFont="1" applyFill="1" applyBorder="1" applyAlignment="1">
      <alignment horizontal="center" vertical="center" wrapText="1"/>
    </xf>
    <xf numFmtId="0" fontId="26" fillId="0" borderId="1" xfId="51" applyFont="1" applyFill="1" applyBorder="1" applyAlignment="1">
      <alignment horizontal="center" vertical="center" wrapText="1"/>
    </xf>
    <xf numFmtId="0" fontId="6" fillId="0" borderId="1" xfId="52" applyFont="1" applyFill="1" applyBorder="1" applyAlignment="1">
      <alignment horizontal="center" vertical="center" wrapText="1"/>
    </xf>
    <xf numFmtId="176" fontId="6" fillId="0" borderId="1" xfId="53" applyNumberFormat="1" applyFont="1" applyFill="1" applyBorder="1" applyAlignment="1">
      <alignment horizontal="center" vertical="center" wrapText="1"/>
    </xf>
    <xf numFmtId="0" fontId="26" fillId="0" borderId="1" xfId="54" applyFont="1" applyFill="1" applyBorder="1" applyAlignment="1">
      <alignment horizontal="justify" vertical="center" wrapText="1"/>
    </xf>
    <xf numFmtId="0" fontId="6" fillId="0" borderId="1" xfId="49"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0" fontId="27" fillId="0" borderId="1" xfId="0" applyNumberFormat="1" applyFont="1" applyFill="1" applyBorder="1" applyAlignment="1" applyProtection="1">
      <alignment horizontal="justify" vertical="center" wrapText="1"/>
    </xf>
    <xf numFmtId="0" fontId="5" fillId="0" borderId="1" xfId="0" applyFont="1" applyFill="1" applyBorder="1" applyAlignment="1">
      <alignment horizontal="justify" vertical="center"/>
    </xf>
    <xf numFmtId="0" fontId="12"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left" vertical="center" wrapText="1"/>
    </xf>
    <xf numFmtId="176" fontId="29" fillId="0" borderId="1" xfId="0" applyNumberFormat="1" applyFont="1" applyFill="1" applyBorder="1" applyAlignment="1" applyProtection="1">
      <alignment horizontal="center" vertical="center" wrapText="1"/>
    </xf>
    <xf numFmtId="49" fontId="12"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3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176" fontId="5" fillId="3" borderId="1"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3" xfId="0" applyFont="1" applyFill="1" applyBorder="1" applyAlignment="1">
      <alignment horizontal="justify" vertical="center" wrapText="1"/>
    </xf>
    <xf numFmtId="0" fontId="12"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justify" vertical="center" wrapText="1"/>
    </xf>
    <xf numFmtId="178" fontId="23" fillId="0" borderId="0" xfId="0" applyNumberFormat="1" applyFont="1" applyFill="1" applyAlignment="1">
      <alignment horizontal="center" vertical="center"/>
    </xf>
    <xf numFmtId="178" fontId="3"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justify" vertical="center" wrapText="1"/>
    </xf>
    <xf numFmtId="0" fontId="12" fillId="0" borderId="1" xfId="0" applyNumberFormat="1" applyFont="1" applyFill="1" applyBorder="1" applyAlignment="1" applyProtection="1">
      <alignment horizontal="justify" vertical="center" wrapText="1"/>
    </xf>
    <xf numFmtId="0" fontId="6" fillId="0" borderId="1" xfId="0" applyFont="1" applyFill="1" applyBorder="1" applyAlignment="1">
      <alignment horizontal="center" vertical="center" wrapText="1"/>
    </xf>
    <xf numFmtId="179" fontId="5"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178" fontId="5" fillId="0" borderId="1" xfId="54" applyNumberFormat="1" applyFont="1" applyFill="1" applyBorder="1" applyAlignment="1">
      <alignment horizontal="center" vertical="center" wrapText="1"/>
    </xf>
    <xf numFmtId="0" fontId="12" fillId="0" borderId="1" xfId="54"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0" fontId="12" fillId="0" borderId="1" xfId="49" applyFont="1" applyFill="1" applyBorder="1" applyAlignment="1">
      <alignment horizontal="justify" vertical="center" wrapText="1"/>
    </xf>
    <xf numFmtId="0" fontId="26" fillId="0" borderId="1" xfId="0" applyFont="1" applyFill="1" applyBorder="1" applyAlignment="1">
      <alignment horizontal="justify" vertical="center"/>
    </xf>
    <xf numFmtId="0" fontId="6" fillId="0" borderId="1" xfId="0" applyFont="1" applyFill="1" applyBorder="1" applyAlignment="1">
      <alignment horizontal="center" vertical="center"/>
    </xf>
    <xf numFmtId="178" fontId="6"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xf>
    <xf numFmtId="0" fontId="26" fillId="0" borderId="1" xfId="0" applyNumberFormat="1" applyFont="1" applyFill="1" applyBorder="1" applyAlignment="1" applyProtection="1">
      <alignment horizontal="justify" vertical="center" wrapText="1"/>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5" fillId="0" borderId="2" xfId="0"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12" fillId="3" borderId="1" xfId="0" applyFont="1" applyFill="1" applyBorder="1" applyAlignment="1">
      <alignment vertical="center" wrapText="1"/>
    </xf>
    <xf numFmtId="0" fontId="2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5" fillId="3" borderId="1" xfId="0" applyFont="1" applyFill="1" applyBorder="1" applyAlignment="1">
      <alignment horizontal="center" vertical="center"/>
    </xf>
    <xf numFmtId="178" fontId="5" fillId="3" borderId="1" xfId="0" applyNumberFormat="1" applyFont="1" applyFill="1" applyBorder="1" applyAlignment="1">
      <alignment horizontal="center" vertical="center"/>
    </xf>
    <xf numFmtId="0" fontId="23" fillId="0" borderId="0" xfId="0" applyFont="1" applyFill="1" applyAlignment="1">
      <alignment horizontal="center" vertical="center" wrapText="1"/>
    </xf>
    <xf numFmtId="0" fontId="31" fillId="0" borderId="0" xfId="0" applyFont="1" applyFill="1" applyBorder="1" applyAlignment="1">
      <alignment horizontal="justify" vertical="center"/>
    </xf>
    <xf numFmtId="0" fontId="2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justify" vertical="center"/>
    </xf>
    <xf numFmtId="49" fontId="5" fillId="0" borderId="1" xfId="0" applyNumberFormat="1" applyFont="1" applyFill="1" applyBorder="1" applyAlignment="1">
      <alignment horizontal="center" vertical="center" wrapText="1"/>
    </xf>
    <xf numFmtId="0" fontId="5" fillId="0" borderId="1" xfId="55"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6" fillId="3" borderId="4" xfId="0" applyFont="1" applyFill="1" applyBorder="1" applyAlignment="1">
      <alignment horizontal="center" vertical="center" wrapText="1"/>
    </xf>
    <xf numFmtId="178" fontId="12"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8"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3" xfId="0" applyFont="1" applyFill="1" applyBorder="1" applyAlignment="1">
      <alignment horizontal="justify" vertical="center" wrapText="1"/>
    </xf>
    <xf numFmtId="178"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80" fontId="4" fillId="0" borderId="1" xfId="0" applyNumberFormat="1" applyFont="1" applyFill="1" applyBorder="1" applyAlignment="1">
      <alignment horizontal="justify" vertical="center"/>
    </xf>
    <xf numFmtId="176" fontId="25" fillId="0" borderId="1" xfId="0" applyNumberFormat="1" applyFont="1" applyFill="1" applyBorder="1" applyAlignment="1">
      <alignment horizontal="center" vertical="center"/>
    </xf>
    <xf numFmtId="0" fontId="24" fillId="3" borderId="1" xfId="49" applyFont="1" applyFill="1" applyBorder="1" applyAlignment="1">
      <alignment horizontal="center" vertical="center" wrapText="1"/>
    </xf>
    <xf numFmtId="0" fontId="12" fillId="3" borderId="1" xfId="49" applyFont="1" applyFill="1" applyBorder="1" applyAlignment="1">
      <alignment horizontal="center" vertical="center" wrapText="1"/>
    </xf>
    <xf numFmtId="0" fontId="5" fillId="3" borderId="1" xfId="51" applyFont="1" applyFill="1" applyBorder="1" applyAlignment="1">
      <alignment horizontal="center" vertical="center" wrapText="1"/>
    </xf>
    <xf numFmtId="0" fontId="12" fillId="3" borderId="1" xfId="51" applyFont="1" applyFill="1" applyBorder="1" applyAlignment="1">
      <alignment horizontal="center" vertical="center" wrapText="1"/>
    </xf>
    <xf numFmtId="0" fontId="12" fillId="3" borderId="1" xfId="52" applyFont="1" applyFill="1" applyBorder="1" applyAlignment="1">
      <alignment horizontal="left" vertical="center" wrapText="1"/>
    </xf>
    <xf numFmtId="176" fontId="5" fillId="3" borderId="1" xfId="53" applyNumberFormat="1" applyFont="1" applyFill="1" applyBorder="1" applyAlignment="1">
      <alignment horizontal="center" vertical="center" wrapText="1"/>
    </xf>
    <xf numFmtId="0" fontId="12" fillId="3" borderId="1" xfId="54" applyFont="1" applyFill="1" applyBorder="1" applyAlignment="1">
      <alignment horizontal="justify" vertical="center" wrapText="1"/>
    </xf>
    <xf numFmtId="0" fontId="5" fillId="3" borderId="1" xfId="49" applyFont="1" applyFill="1" applyBorder="1" applyAlignment="1">
      <alignment horizontal="center" vertical="center" wrapText="1"/>
    </xf>
    <xf numFmtId="0" fontId="12" fillId="3" borderId="1" xfId="49" applyFont="1" applyFill="1" applyBorder="1" applyAlignment="1">
      <alignment horizontal="left" vertical="center" wrapText="1"/>
    </xf>
    <xf numFmtId="176" fontId="5" fillId="3" borderId="1" xfId="49"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justify" vertical="center" wrapText="1"/>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1" xfId="52" applyFont="1" applyFill="1" applyBorder="1" applyAlignment="1">
      <alignment horizontal="left" vertical="center" wrapText="1"/>
    </xf>
    <xf numFmtId="0" fontId="33" fillId="0" borderId="1" xfId="0" applyFont="1" applyFill="1" applyBorder="1" applyAlignment="1">
      <alignment horizontal="center" vertical="center"/>
    </xf>
    <xf numFmtId="176" fontId="2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xf>
    <xf numFmtId="0" fontId="12" fillId="0" borderId="1" xfId="0" applyFont="1" applyFill="1" applyBorder="1" applyAlignment="1">
      <alignment horizontal="justify" vertical="center"/>
    </xf>
    <xf numFmtId="0" fontId="34" fillId="0" borderId="1" xfId="0" applyFont="1" applyFill="1" applyBorder="1" applyAlignment="1">
      <alignment horizontal="left" vertical="center" wrapText="1"/>
    </xf>
    <xf numFmtId="0" fontId="33"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35"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176" fontId="36" fillId="3" borderId="1" xfId="0" applyNumberFormat="1" applyFont="1" applyFill="1" applyBorder="1" applyAlignment="1">
      <alignment horizontal="center" vertical="center" wrapText="1"/>
    </xf>
    <xf numFmtId="176" fontId="3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177" fontId="24"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176" fontId="37" fillId="0" borderId="1" xfId="0" applyNumberFormat="1" applyFont="1" applyFill="1" applyBorder="1" applyAlignment="1">
      <alignment horizontal="center" vertical="center" wrapText="1"/>
    </xf>
    <xf numFmtId="0" fontId="12" fillId="0" borderId="1" xfId="49" applyNumberFormat="1" applyFont="1" applyFill="1" applyBorder="1" applyAlignment="1" applyProtection="1">
      <alignment horizontal="left" vertical="center" wrapText="1"/>
    </xf>
    <xf numFmtId="0" fontId="12" fillId="0" borderId="1" xfId="49" applyNumberFormat="1" applyFont="1" applyFill="1" applyBorder="1" applyAlignment="1" applyProtection="1">
      <alignment horizontal="center" vertical="center" wrapText="1"/>
    </xf>
    <xf numFmtId="0" fontId="5" fillId="0" borderId="1" xfId="49" applyNumberFormat="1" applyFont="1" applyFill="1" applyBorder="1" applyAlignment="1" applyProtection="1">
      <alignment horizontal="center" vertical="center" wrapText="1"/>
    </xf>
    <xf numFmtId="176" fontId="5" fillId="0" borderId="1" xfId="49"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176" fontId="38" fillId="0" borderId="1" xfId="0" applyNumberFormat="1"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39" fillId="0" borderId="1" xfId="0" applyNumberFormat="1" applyFont="1" applyFill="1" applyBorder="1" applyAlignment="1">
      <alignment horizontal="center" vertical="center" wrapText="1"/>
    </xf>
    <xf numFmtId="176" fontId="12" fillId="3"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justify" vertical="center" wrapText="1"/>
    </xf>
    <xf numFmtId="49" fontId="24" fillId="0" borderId="5"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177" fontId="12" fillId="0" borderId="1" xfId="0" applyNumberFormat="1" applyFont="1" applyFill="1" applyBorder="1" applyAlignment="1">
      <alignment horizontal="justify" vertical="center" wrapText="1"/>
    </xf>
    <xf numFmtId="0" fontId="41"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76" fontId="26" fillId="0" borderId="1" xfId="0" applyNumberFormat="1" applyFont="1" applyFill="1" applyBorder="1" applyAlignment="1">
      <alignment horizontal="left" vertical="center" wrapText="1"/>
    </xf>
    <xf numFmtId="177" fontId="26"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28" fillId="0" borderId="1" xfId="0" applyFont="1" applyFill="1" applyBorder="1" applyAlignment="1">
      <alignment horizontal="justify" vertical="center" wrapText="1"/>
    </xf>
    <xf numFmtId="178" fontId="25" fillId="0" borderId="1" xfId="0" applyNumberFormat="1" applyFont="1" applyFill="1" applyBorder="1" applyAlignment="1">
      <alignment horizontal="center" vertical="center"/>
    </xf>
    <xf numFmtId="0" fontId="12" fillId="3" borderId="1" xfId="54" applyFont="1" applyFill="1" applyBorder="1" applyAlignment="1">
      <alignment horizontal="center" vertical="center" wrapText="1"/>
    </xf>
    <xf numFmtId="178" fontId="5" fillId="3" borderId="1" xfId="54" applyNumberFormat="1" applyFont="1" applyFill="1" applyBorder="1" applyAlignment="1">
      <alignment horizontal="center" vertical="center" wrapText="1"/>
    </xf>
    <xf numFmtId="0" fontId="12" fillId="3" borderId="1" xfId="49" applyFont="1" applyFill="1" applyBorder="1" applyAlignment="1">
      <alignment horizontal="justify" vertical="center" wrapText="1"/>
    </xf>
    <xf numFmtId="178" fontId="5" fillId="3" borderId="1" xfId="49" applyNumberFormat="1" applyFont="1" applyFill="1" applyBorder="1" applyAlignment="1">
      <alignment horizontal="center" vertical="center" wrapText="1"/>
    </xf>
    <xf numFmtId="0" fontId="25" fillId="0" borderId="1" xfId="0" applyFont="1" applyFill="1" applyBorder="1" applyAlignment="1">
      <alignment horizontal="justify" vertical="center" wrapText="1"/>
    </xf>
    <xf numFmtId="178" fontId="25"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30" fillId="3" borderId="1" xfId="0" applyFont="1" applyFill="1" applyBorder="1" applyAlignment="1">
      <alignment horizontal="left" vertical="center" wrapText="1"/>
    </xf>
    <xf numFmtId="177" fontId="12" fillId="3" borderId="1" xfId="0" applyNumberFormat="1"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12" fillId="0" borderId="1" xfId="49" applyNumberFormat="1" applyFont="1" applyFill="1" applyBorder="1" applyAlignment="1">
      <alignment horizontal="left" vertical="center" wrapText="1"/>
    </xf>
    <xf numFmtId="177"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178" fontId="9" fillId="0" borderId="1" xfId="0" applyNumberFormat="1" applyFont="1" applyFill="1" applyBorder="1" applyAlignment="1">
      <alignment horizontal="center" vertical="center"/>
    </xf>
    <xf numFmtId="0" fontId="37" fillId="0" borderId="1" xfId="0" applyFont="1" applyFill="1" applyBorder="1" applyAlignment="1">
      <alignment horizontal="center" vertical="center" wrapText="1"/>
    </xf>
    <xf numFmtId="178" fontId="37"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xf>
    <xf numFmtId="177" fontId="42" fillId="0" borderId="1" xfId="0" applyNumberFormat="1" applyFont="1" applyFill="1" applyBorder="1" applyAlignment="1">
      <alignment horizontal="left" vertical="center"/>
    </xf>
    <xf numFmtId="177" fontId="39" fillId="0" borderId="1" xfId="0" applyNumberFormat="1" applyFont="1" applyFill="1" applyBorder="1" applyAlignment="1">
      <alignment horizontal="justify" vertical="center" wrapText="1"/>
    </xf>
    <xf numFmtId="0" fontId="39" fillId="0" borderId="1" xfId="0" applyNumberFormat="1" applyFont="1" applyFill="1" applyBorder="1" applyAlignment="1">
      <alignment horizontal="center" vertical="center" wrapText="1"/>
    </xf>
    <xf numFmtId="180" fontId="39"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justify" vertical="center" wrapText="1"/>
    </xf>
    <xf numFmtId="179" fontId="5" fillId="0" borderId="1" xfId="0" applyNumberFormat="1" applyFont="1" applyFill="1" applyBorder="1" applyAlignment="1">
      <alignment horizontal="center" vertical="center" wrapText="1"/>
    </xf>
    <xf numFmtId="179" fontId="5" fillId="0" borderId="1" xfId="51"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left" vertical="center" wrapText="1"/>
    </xf>
    <xf numFmtId="180" fontId="4" fillId="0" borderId="1" xfId="0" applyNumberFormat="1" applyFont="1" applyFill="1" applyBorder="1" applyAlignment="1">
      <alignment horizontal="center" vertical="center" wrapText="1"/>
    </xf>
    <xf numFmtId="0" fontId="5" fillId="3" borderId="1" xfId="52" applyFont="1" applyFill="1" applyBorder="1" applyAlignment="1">
      <alignment horizontal="center" vertical="center" wrapText="1"/>
    </xf>
    <xf numFmtId="0" fontId="29"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76" fontId="5" fillId="0" borderId="1" xfId="5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wrapText="1"/>
    </xf>
    <xf numFmtId="0" fontId="4" fillId="0" borderId="1" xfId="0" applyFont="1" applyFill="1" applyBorder="1" applyAlignment="1">
      <alignment horizontal="justify" vertical="center"/>
    </xf>
    <xf numFmtId="49" fontId="6" fillId="0" borderId="1" xfId="49"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5" fillId="0" borderId="1" xfId="52" applyFont="1" applyFill="1" applyBorder="1" applyAlignment="1">
      <alignment horizontal="center" vertical="center" wrapText="1"/>
    </xf>
    <xf numFmtId="181" fontId="12"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16" fillId="0" borderId="1" xfId="0" applyFont="1" applyFill="1" applyBorder="1" applyAlignment="1">
      <alignment vertical="center"/>
    </xf>
    <xf numFmtId="0" fontId="9" fillId="0" borderId="6"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7" xfId="56" applyFont="1" applyFill="1" applyBorder="1" applyAlignment="1" applyProtection="1">
      <alignment horizontal="center" vertical="center" wrapText="1"/>
    </xf>
    <xf numFmtId="0" fontId="26" fillId="0" borderId="7" xfId="56"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xf>
    <xf numFmtId="49" fontId="26" fillId="3" borderId="1" xfId="0" applyNumberFormat="1" applyFont="1" applyFill="1" applyBorder="1" applyAlignment="1">
      <alignment horizontal="center" vertical="center" wrapText="1"/>
    </xf>
    <xf numFmtId="0" fontId="12" fillId="3" borderId="1" xfId="50" applyFont="1" applyFill="1" applyBorder="1" applyAlignment="1">
      <alignment horizontal="left" vertical="center" wrapText="1"/>
    </xf>
    <xf numFmtId="0" fontId="12" fillId="3" borderId="1" xfId="0" applyFont="1" applyFill="1" applyBorder="1" applyAlignment="1">
      <alignment horizontal="center" vertical="center"/>
    </xf>
    <xf numFmtId="176" fontId="5" fillId="3" borderId="1" xfId="50" applyNumberFormat="1" applyFont="1" applyFill="1" applyBorder="1" applyAlignment="1">
      <alignment horizontal="center" vertical="center" wrapText="1"/>
    </xf>
    <xf numFmtId="177" fontId="26" fillId="3" borderId="1" xfId="0" applyNumberFormat="1" applyFont="1" applyFill="1" applyBorder="1" applyAlignment="1">
      <alignment horizontal="left" vertical="center" wrapText="1"/>
    </xf>
    <xf numFmtId="49" fontId="12" fillId="3" borderId="1" xfId="0" applyNumberFormat="1" applyFont="1" applyFill="1" applyBorder="1" applyAlignment="1">
      <alignment horizontal="left" vertical="center" wrapText="1"/>
    </xf>
    <xf numFmtId="49" fontId="26" fillId="3" borderId="1" xfId="0" applyNumberFormat="1" applyFont="1" applyFill="1" applyBorder="1" applyAlignment="1">
      <alignment horizontal="left" vertical="center" wrapText="1"/>
    </xf>
    <xf numFmtId="0" fontId="36" fillId="3" borderId="1" xfId="0" applyFont="1" applyFill="1" applyBorder="1" applyAlignment="1">
      <alignment horizontal="left" vertical="center" wrapText="1"/>
    </xf>
    <xf numFmtId="176" fontId="6" fillId="3" borderId="1"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xf>
    <xf numFmtId="0" fontId="21"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176" fontId="18" fillId="3" borderId="1" xfId="0" applyNumberFormat="1" applyFont="1" applyFill="1" applyBorder="1" applyAlignment="1">
      <alignment horizontal="center" vertical="center" wrapText="1"/>
    </xf>
    <xf numFmtId="177" fontId="18" fillId="3" borderId="1" xfId="0" applyNumberFormat="1" applyFont="1" applyFill="1" applyBorder="1" applyAlignment="1">
      <alignment horizontal="justify" vertical="center" wrapText="1"/>
    </xf>
    <xf numFmtId="0" fontId="26" fillId="3" borderId="1" xfId="0" applyFont="1" applyFill="1" applyBorder="1" applyAlignment="1">
      <alignment horizontal="justify" vertical="center" wrapText="1"/>
    </xf>
    <xf numFmtId="176" fontId="26" fillId="3" borderId="1" xfId="0" applyNumberFormat="1" applyFont="1" applyFill="1" applyBorder="1" applyAlignment="1">
      <alignment horizontal="center" vertical="center" wrapText="1"/>
    </xf>
    <xf numFmtId="0" fontId="41" fillId="3" borderId="1" xfId="0" applyFont="1" applyFill="1" applyBorder="1" applyAlignment="1">
      <alignment horizontal="center" vertical="center" wrapText="1"/>
    </xf>
    <xf numFmtId="49" fontId="24" fillId="3" borderId="1" xfId="0" applyNumberFormat="1" applyFont="1" applyFill="1" applyBorder="1" applyAlignment="1" applyProtection="1">
      <alignment horizontal="center" vertical="center" wrapText="1"/>
    </xf>
    <xf numFmtId="0" fontId="2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wrapText="1"/>
    </xf>
    <xf numFmtId="176" fontId="4" fillId="3" borderId="1" xfId="0" applyNumberFormat="1" applyFont="1" applyFill="1" applyBorder="1" applyAlignment="1">
      <alignment horizontal="center" vertical="center" wrapText="1"/>
    </xf>
    <xf numFmtId="177" fontId="5" fillId="3" borderId="1" xfId="0" applyNumberFormat="1" applyFont="1" applyFill="1" applyBorder="1" applyAlignment="1">
      <alignment horizontal="justify" vertical="center" wrapText="1"/>
    </xf>
    <xf numFmtId="49" fontId="24" fillId="3"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49" fontId="21" fillId="3" borderId="1" xfId="0" applyNumberFormat="1" applyFont="1" applyFill="1" applyBorder="1" applyAlignment="1">
      <alignment horizontal="center" vertical="center"/>
    </xf>
    <xf numFmtId="0" fontId="6" fillId="3" borderId="1" xfId="49" applyFont="1" applyFill="1" applyBorder="1" applyAlignment="1">
      <alignment horizontal="center" vertical="center" wrapText="1"/>
    </xf>
    <xf numFmtId="0" fontId="21" fillId="3" borderId="1" xfId="0" applyFont="1" applyFill="1" applyBorder="1" applyAlignment="1">
      <alignment horizontal="center" vertical="center"/>
    </xf>
    <xf numFmtId="49" fontId="21" fillId="3" borderId="1" xfId="0" applyNumberFormat="1" applyFont="1" applyFill="1" applyBorder="1" applyAlignment="1">
      <alignment horizontal="center" vertical="center" wrapText="1"/>
    </xf>
    <xf numFmtId="177" fontId="26" fillId="3" borderId="1"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182" fontId="5" fillId="0" borderId="1" xfId="54" applyNumberFormat="1" applyFont="1" applyFill="1" applyBorder="1" applyAlignment="1">
      <alignment horizontal="center" vertical="center"/>
    </xf>
    <xf numFmtId="0" fontId="5" fillId="0" borderId="1" xfId="49"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178" fontId="36" fillId="3" borderId="1" xfId="0" applyNumberFormat="1" applyFont="1" applyFill="1" applyBorder="1" applyAlignment="1">
      <alignment horizontal="center" vertical="center" wrapText="1"/>
    </xf>
    <xf numFmtId="0" fontId="5" fillId="3" borderId="1" xfId="50" applyFont="1" applyFill="1" applyBorder="1" applyAlignment="1">
      <alignment horizontal="center" vertical="center" wrapText="1"/>
    </xf>
    <xf numFmtId="178" fontId="5" fillId="3" borderId="1" xfId="50" applyNumberFormat="1" applyFont="1" applyFill="1" applyBorder="1" applyAlignment="1">
      <alignment horizontal="center" vertical="center"/>
    </xf>
    <xf numFmtId="178" fontId="18"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177" fontId="26" fillId="3" borderId="1" xfId="0" applyNumberFormat="1" applyFont="1" applyFill="1" applyBorder="1" applyAlignment="1">
      <alignment horizontal="justify" vertical="center" wrapText="1"/>
    </xf>
    <xf numFmtId="179" fontId="4" fillId="3" borderId="1" xfId="0" applyNumberFormat="1" applyFont="1" applyFill="1" applyBorder="1" applyAlignment="1" applyProtection="1">
      <alignment horizontal="justify" vertical="center" wrapText="1"/>
    </xf>
    <xf numFmtId="178" fontId="4" fillId="3" borderId="1" xfId="0" applyNumberFormat="1" applyFont="1" applyFill="1" applyBorder="1" applyAlignment="1" applyProtection="1">
      <alignment horizontal="center" vertical="center" wrapText="1"/>
    </xf>
    <xf numFmtId="178" fontId="4" fillId="3" borderId="1" xfId="0" applyNumberFormat="1" applyFont="1" applyFill="1" applyBorder="1" applyAlignment="1">
      <alignment horizontal="center" vertical="center"/>
    </xf>
    <xf numFmtId="176" fontId="12" fillId="3" borderId="1" xfId="0" applyNumberFormat="1" applyFont="1" applyFill="1" applyBorder="1" applyAlignment="1">
      <alignment horizontal="justify" vertical="center" wrapText="1"/>
    </xf>
    <xf numFmtId="179" fontId="5" fillId="3" borderId="1" xfId="0" applyNumberFormat="1" applyFont="1" applyFill="1" applyBorder="1" applyAlignment="1">
      <alignment horizontal="center" vertical="center" wrapText="1"/>
    </xf>
    <xf numFmtId="178" fontId="6" fillId="3"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7" fillId="0"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30" fillId="3" borderId="1" xfId="0" applyFont="1" applyFill="1" applyBorder="1" applyAlignment="1">
      <alignment horizontal="center" vertical="center"/>
    </xf>
    <xf numFmtId="176" fontId="12" fillId="3" borderId="1" xfId="50" applyNumberFormat="1" applyFont="1" applyFill="1" applyBorder="1" applyAlignment="1">
      <alignment horizontal="center" vertical="center"/>
    </xf>
    <xf numFmtId="176"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xf>
    <xf numFmtId="181" fontId="45" fillId="3" borderId="8" xfId="0" applyNumberFormat="1" applyFont="1" applyFill="1" applyBorder="1" applyAlignment="1">
      <alignment horizontal="center" vertical="center" wrapText="1"/>
    </xf>
    <xf numFmtId="181" fontId="12" fillId="3" borderId="1" xfId="0" applyNumberFormat="1" applyFont="1" applyFill="1" applyBorder="1" applyAlignment="1">
      <alignment horizontal="center" vertical="center" wrapText="1"/>
    </xf>
    <xf numFmtId="181" fontId="5" fillId="3" borderId="1"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left" vertical="center" wrapText="1"/>
    </xf>
    <xf numFmtId="176" fontId="5" fillId="3" borderId="0" xfId="0" applyNumberFormat="1" applyFont="1" applyFill="1" applyBorder="1" applyAlignment="1">
      <alignment horizontal="center" vertical="center" wrapText="1"/>
    </xf>
    <xf numFmtId="49" fontId="17" fillId="3" borderId="0" xfId="0" applyNumberFormat="1"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horizontal="justify" vertical="center" wrapText="1"/>
    </xf>
    <xf numFmtId="178" fontId="5" fillId="3" borderId="0" xfId="0" applyNumberFormat="1" applyFont="1" applyFill="1" applyBorder="1" applyAlignment="1">
      <alignment horizontal="center" vertical="center"/>
    </xf>
    <xf numFmtId="0" fontId="2" fillId="3" borderId="0" xfId="0" applyFont="1" applyFill="1" applyBorder="1" applyAlignment="1">
      <alignment horizontal="center" vertical="center"/>
    </xf>
    <xf numFmtId="178" fontId="2" fillId="3" borderId="0" xfId="0" applyNumberFormat="1" applyFont="1" applyFill="1" applyBorder="1" applyAlignment="1">
      <alignment horizontal="center" vertical="center"/>
    </xf>
    <xf numFmtId="176" fontId="5" fillId="3" borderId="0" xfId="0" applyNumberFormat="1" applyFont="1" applyFill="1" applyBorder="1" applyAlignment="1">
      <alignment horizontal="center" vertical="center"/>
    </xf>
    <xf numFmtId="176" fontId="2" fillId="3" borderId="0" xfId="0" applyNumberFormat="1"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1" xfId="50"/>
    <cellStyle name="常规 3" xfId="51"/>
    <cellStyle name="常规 7" xfId="52"/>
    <cellStyle name="常规 9" xfId="53"/>
    <cellStyle name="常规 10" xfId="54"/>
    <cellStyle name="常规 13" xfId="55"/>
    <cellStyle name="Normal" xfId="5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191770</xdr:colOff>
      <xdr:row>184</xdr:row>
      <xdr:rowOff>0</xdr:rowOff>
    </xdr:from>
    <xdr:to>
      <xdr:col>4</xdr:col>
      <xdr:colOff>201295</xdr:colOff>
      <xdr:row>184</xdr:row>
      <xdr:rowOff>9525</xdr:rowOff>
    </xdr:to>
    <xdr:pic>
      <xdr:nvPicPr>
        <xdr:cNvPr id="2" name="图片 1654" descr="C:\Users\ADMINI~1\AppData\Local\Temp\ksohtml\clip_image9742.png"/>
        <xdr:cNvPicPr>
          <a:picLocks noChangeAspect="1"/>
        </xdr:cNvPicPr>
      </xdr:nvPicPr>
      <xdr:blipFill>
        <a:blip r:embed="rId1"/>
        <a:stretch>
          <a:fillRect/>
        </a:stretch>
      </xdr:blipFill>
      <xdr:spPr>
        <a:xfrm rot="5160000">
          <a:off x="2962910" y="202203050"/>
          <a:ext cx="9525" cy="9525"/>
        </a:xfrm>
        <a:prstGeom prst="rect">
          <a:avLst/>
        </a:prstGeom>
        <a:noFill/>
        <a:ln w="9525">
          <a:noFill/>
        </a:ln>
      </xdr:spPr>
    </xdr:pic>
    <xdr:clientData/>
  </xdr:twoCellAnchor>
  <xdr:twoCellAnchor editAs="oneCell">
    <xdr:from>
      <xdr:col>2</xdr:col>
      <xdr:colOff>9525</xdr:colOff>
      <xdr:row>184</xdr:row>
      <xdr:rowOff>0</xdr:rowOff>
    </xdr:from>
    <xdr:to>
      <xdr:col>2</xdr:col>
      <xdr:colOff>257175</xdr:colOff>
      <xdr:row>184</xdr:row>
      <xdr:rowOff>9525</xdr:rowOff>
    </xdr:to>
    <xdr:pic>
      <xdr:nvPicPr>
        <xdr:cNvPr id="41" name="图片 1411" descr="C:\Users\ADMINI~1\AppData\Local\Temp\ksohtml\clip_image12905.png"/>
        <xdr:cNvPicPr>
          <a:picLocks noChangeAspect="1"/>
        </xdr:cNvPicPr>
      </xdr:nvPicPr>
      <xdr:blipFill>
        <a:blip r:embed="rId2"/>
        <a:stretch>
          <a:fillRect/>
        </a:stretch>
      </xdr:blipFill>
      <xdr:spPr>
        <a:xfrm rot="4380000">
          <a:off x="1802130" y="202083670"/>
          <a:ext cx="9525" cy="247650"/>
        </a:xfrm>
        <a:prstGeom prst="rect">
          <a:avLst/>
        </a:prstGeom>
        <a:noFill/>
        <a:ln w="9525">
          <a:noFill/>
        </a:ln>
      </xdr:spPr>
    </xdr:pic>
    <xdr:clientData/>
  </xdr:twoCellAnchor>
  <xdr:twoCellAnchor editAs="oneCell">
    <xdr:from>
      <xdr:col>1</xdr:col>
      <xdr:colOff>485775</xdr:colOff>
      <xdr:row>184</xdr:row>
      <xdr:rowOff>0</xdr:rowOff>
    </xdr:from>
    <xdr:to>
      <xdr:col>1</xdr:col>
      <xdr:colOff>763270</xdr:colOff>
      <xdr:row>184</xdr:row>
      <xdr:rowOff>33655</xdr:rowOff>
    </xdr:to>
    <xdr:pic>
      <xdr:nvPicPr>
        <xdr:cNvPr id="247"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202081130"/>
          <a:ext cx="33655" cy="277495"/>
        </a:xfrm>
        <a:prstGeom prst="rect">
          <a:avLst/>
        </a:prstGeom>
        <a:noFill/>
        <a:ln w="9525">
          <a:noFill/>
        </a:ln>
      </xdr:spPr>
    </xdr:pic>
    <xdr:clientData/>
  </xdr:twoCellAnchor>
  <xdr:twoCellAnchor editAs="oneCell">
    <xdr:from>
      <xdr:col>1</xdr:col>
      <xdr:colOff>485775</xdr:colOff>
      <xdr:row>184</xdr:row>
      <xdr:rowOff>0</xdr:rowOff>
    </xdr:from>
    <xdr:to>
      <xdr:col>1</xdr:col>
      <xdr:colOff>763270</xdr:colOff>
      <xdr:row>184</xdr:row>
      <xdr:rowOff>40005</xdr:rowOff>
    </xdr:to>
    <xdr:pic>
      <xdr:nvPicPr>
        <xdr:cNvPr id="325"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202084305"/>
          <a:ext cx="40005" cy="277495"/>
        </a:xfrm>
        <a:prstGeom prst="rect">
          <a:avLst/>
        </a:prstGeom>
        <a:noFill/>
        <a:ln w="9525">
          <a:noFill/>
        </a:ln>
      </xdr:spPr>
    </xdr:pic>
    <xdr:clientData/>
  </xdr:twoCellAnchor>
  <xdr:twoCellAnchor editAs="oneCell">
    <xdr:from>
      <xdr:col>1</xdr:col>
      <xdr:colOff>485775</xdr:colOff>
      <xdr:row>184</xdr:row>
      <xdr:rowOff>0</xdr:rowOff>
    </xdr:from>
    <xdr:to>
      <xdr:col>1</xdr:col>
      <xdr:colOff>763270</xdr:colOff>
      <xdr:row>184</xdr:row>
      <xdr:rowOff>46990</xdr:rowOff>
    </xdr:to>
    <xdr:pic>
      <xdr:nvPicPr>
        <xdr:cNvPr id="429"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202087480"/>
          <a:ext cx="46990" cy="277495"/>
        </a:xfrm>
        <a:prstGeom prst="rect">
          <a:avLst/>
        </a:prstGeom>
        <a:noFill/>
        <a:ln w="9525">
          <a:noFill/>
        </a:ln>
      </xdr:spPr>
    </xdr:pic>
    <xdr:clientData/>
  </xdr:twoCellAnchor>
  <xdr:twoCellAnchor editAs="oneCell">
    <xdr:from>
      <xdr:col>5</xdr:col>
      <xdr:colOff>196850</xdr:colOff>
      <xdr:row>184</xdr:row>
      <xdr:rowOff>0</xdr:rowOff>
    </xdr:from>
    <xdr:to>
      <xdr:col>5</xdr:col>
      <xdr:colOff>208280</xdr:colOff>
      <xdr:row>184</xdr:row>
      <xdr:rowOff>9525</xdr:rowOff>
    </xdr:to>
    <xdr:pic>
      <xdr:nvPicPr>
        <xdr:cNvPr id="507" name="图片 1654" descr="C:\Users\ADMINI~1\AppData\Local\Temp\ksohtml\clip_image9742.png"/>
        <xdr:cNvPicPr>
          <a:picLocks noChangeAspect="1"/>
        </xdr:cNvPicPr>
      </xdr:nvPicPr>
      <xdr:blipFill>
        <a:blip r:embed="rId1"/>
        <a:stretch>
          <a:fillRect/>
        </a:stretch>
      </xdr:blipFill>
      <xdr:spPr>
        <a:xfrm rot="5160000">
          <a:off x="3935730" y="202201780"/>
          <a:ext cx="9525" cy="11430"/>
        </a:xfrm>
        <a:prstGeom prst="rect">
          <a:avLst/>
        </a:prstGeom>
        <a:noFill/>
        <a:ln w="9525">
          <a:noFill/>
        </a:ln>
      </xdr:spPr>
    </xdr:pic>
    <xdr:clientData/>
  </xdr:twoCellAnchor>
  <xdr:twoCellAnchor editAs="oneCell">
    <xdr:from>
      <xdr:col>2</xdr:col>
      <xdr:colOff>9525</xdr:colOff>
      <xdr:row>184</xdr:row>
      <xdr:rowOff>0</xdr:rowOff>
    </xdr:from>
    <xdr:to>
      <xdr:col>2</xdr:col>
      <xdr:colOff>257175</xdr:colOff>
      <xdr:row>184</xdr:row>
      <xdr:rowOff>13335</xdr:rowOff>
    </xdr:to>
    <xdr:pic>
      <xdr:nvPicPr>
        <xdr:cNvPr id="1205" name="图片 1411" descr="C:\Users\ADMINI~1\AppData\Local\Temp\ksohtml\clip_image12905.png"/>
        <xdr:cNvPicPr>
          <a:picLocks noChangeAspect="1"/>
        </xdr:cNvPicPr>
      </xdr:nvPicPr>
      <xdr:blipFill>
        <a:blip r:embed="rId2"/>
        <a:stretch>
          <a:fillRect/>
        </a:stretch>
      </xdr:blipFill>
      <xdr:spPr>
        <a:xfrm rot="4380000">
          <a:off x="1800225" y="202085575"/>
          <a:ext cx="13335" cy="247650"/>
        </a:xfrm>
        <a:prstGeom prst="rect">
          <a:avLst/>
        </a:prstGeom>
        <a:noFill/>
        <a:ln w="9525">
          <a:noFill/>
        </a:ln>
      </xdr:spPr>
    </xdr:pic>
    <xdr:clientData/>
  </xdr:twoCellAnchor>
  <xdr:twoCellAnchor editAs="oneCell">
    <xdr:from>
      <xdr:col>1</xdr:col>
      <xdr:colOff>485775</xdr:colOff>
      <xdr:row>184</xdr:row>
      <xdr:rowOff>0</xdr:rowOff>
    </xdr:from>
    <xdr:to>
      <xdr:col>1</xdr:col>
      <xdr:colOff>763270</xdr:colOff>
      <xdr:row>184</xdr:row>
      <xdr:rowOff>53340</xdr:rowOff>
    </xdr:to>
    <xdr:pic>
      <xdr:nvPicPr>
        <xdr:cNvPr id="1491"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202090655"/>
          <a:ext cx="53340" cy="277495"/>
        </a:xfrm>
        <a:prstGeom prst="rect">
          <a:avLst/>
        </a:prstGeom>
        <a:noFill/>
        <a:ln w="9525">
          <a:noFill/>
        </a:ln>
      </xdr:spPr>
    </xdr:pic>
    <xdr:clientData/>
  </xdr:twoCellAnchor>
  <xdr:twoCellAnchor editAs="oneCell">
    <xdr:from>
      <xdr:col>5</xdr:col>
      <xdr:colOff>196850</xdr:colOff>
      <xdr:row>184</xdr:row>
      <xdr:rowOff>0</xdr:rowOff>
    </xdr:from>
    <xdr:to>
      <xdr:col>5</xdr:col>
      <xdr:colOff>208280</xdr:colOff>
      <xdr:row>184</xdr:row>
      <xdr:rowOff>13335</xdr:rowOff>
    </xdr:to>
    <xdr:pic>
      <xdr:nvPicPr>
        <xdr:cNvPr id="1569" name="图片 1654" descr="C:\Users\ADMINI~1\AppData\Local\Temp\ksohtml\clip_image9742.png"/>
        <xdr:cNvPicPr>
          <a:picLocks noChangeAspect="1"/>
        </xdr:cNvPicPr>
      </xdr:nvPicPr>
      <xdr:blipFill>
        <a:blip r:embed="rId1"/>
        <a:stretch>
          <a:fillRect/>
        </a:stretch>
      </xdr:blipFill>
      <xdr:spPr>
        <a:xfrm rot="5160000">
          <a:off x="3933825" y="202203685"/>
          <a:ext cx="13335" cy="11430"/>
        </a:xfrm>
        <a:prstGeom prst="rect">
          <a:avLst/>
        </a:prstGeom>
        <a:noFill/>
        <a:ln w="9525">
          <a:noFill/>
        </a:ln>
      </xdr:spPr>
    </xdr:pic>
    <xdr:clientData/>
  </xdr:twoCellAnchor>
  <xdr:twoCellAnchor editAs="oneCell">
    <xdr:from>
      <xdr:col>1</xdr:col>
      <xdr:colOff>485775</xdr:colOff>
      <xdr:row>184</xdr:row>
      <xdr:rowOff>0</xdr:rowOff>
    </xdr:from>
    <xdr:to>
      <xdr:col>1</xdr:col>
      <xdr:colOff>772795</xdr:colOff>
      <xdr:row>184</xdr:row>
      <xdr:rowOff>33655</xdr:rowOff>
    </xdr:to>
    <xdr:pic>
      <xdr:nvPicPr>
        <xdr:cNvPr id="1723"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202076050"/>
          <a:ext cx="33655" cy="287020"/>
        </a:xfrm>
        <a:prstGeom prst="rect">
          <a:avLst/>
        </a:prstGeom>
        <a:noFill/>
        <a:ln w="9525">
          <a:noFill/>
        </a:ln>
      </xdr:spPr>
    </xdr:pic>
    <xdr:clientData/>
  </xdr:twoCellAnchor>
  <xdr:twoCellAnchor editAs="oneCell">
    <xdr:from>
      <xdr:col>1</xdr:col>
      <xdr:colOff>485775</xdr:colOff>
      <xdr:row>184</xdr:row>
      <xdr:rowOff>0</xdr:rowOff>
    </xdr:from>
    <xdr:to>
      <xdr:col>1</xdr:col>
      <xdr:colOff>772795</xdr:colOff>
      <xdr:row>184</xdr:row>
      <xdr:rowOff>40005</xdr:rowOff>
    </xdr:to>
    <xdr:pic>
      <xdr:nvPicPr>
        <xdr:cNvPr id="1853"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202079225"/>
          <a:ext cx="40005" cy="287020"/>
        </a:xfrm>
        <a:prstGeom prst="rect">
          <a:avLst/>
        </a:prstGeom>
        <a:noFill/>
        <a:ln w="9525">
          <a:noFill/>
        </a:ln>
      </xdr:spPr>
    </xdr:pic>
    <xdr:clientData/>
  </xdr:twoCellAnchor>
  <xdr:twoCellAnchor editAs="oneCell">
    <xdr:from>
      <xdr:col>1</xdr:col>
      <xdr:colOff>485775</xdr:colOff>
      <xdr:row>184</xdr:row>
      <xdr:rowOff>0</xdr:rowOff>
    </xdr:from>
    <xdr:to>
      <xdr:col>1</xdr:col>
      <xdr:colOff>734060</xdr:colOff>
      <xdr:row>184</xdr:row>
      <xdr:rowOff>13335</xdr:rowOff>
    </xdr:to>
    <xdr:pic>
      <xdr:nvPicPr>
        <xdr:cNvPr id="2321" name="图片 1411" descr="C:\Users\ADMINI~1\AppData\Local\Temp\ksohtml\clip_image12905.png"/>
        <xdr:cNvPicPr>
          <a:picLocks noChangeAspect="1"/>
        </xdr:cNvPicPr>
      </xdr:nvPicPr>
      <xdr:blipFill>
        <a:blip r:embed="rId2"/>
        <a:stretch>
          <a:fillRect/>
        </a:stretch>
      </xdr:blipFill>
      <xdr:spPr>
        <a:xfrm rot="4380000">
          <a:off x="1118870" y="202085575"/>
          <a:ext cx="13335" cy="248285"/>
        </a:xfrm>
        <a:prstGeom prst="rect">
          <a:avLst/>
        </a:prstGeom>
        <a:noFill/>
        <a:ln w="9525">
          <a:noFill/>
        </a:ln>
      </xdr:spPr>
    </xdr:pic>
    <xdr:clientData/>
  </xdr:twoCellAnchor>
  <xdr:twoCellAnchor editAs="oneCell">
    <xdr:from>
      <xdr:col>5</xdr:col>
      <xdr:colOff>196850</xdr:colOff>
      <xdr:row>184</xdr:row>
      <xdr:rowOff>0</xdr:rowOff>
    </xdr:from>
    <xdr:to>
      <xdr:col>5</xdr:col>
      <xdr:colOff>220345</xdr:colOff>
      <xdr:row>184</xdr:row>
      <xdr:rowOff>13335</xdr:rowOff>
    </xdr:to>
    <xdr:pic>
      <xdr:nvPicPr>
        <xdr:cNvPr id="3248" name="图片 1654" descr="C:\Users\ADMINI~1\AppData\Local\Temp\ksohtml\clip_image9742.png"/>
        <xdr:cNvPicPr>
          <a:picLocks noChangeAspect="1"/>
        </xdr:cNvPicPr>
      </xdr:nvPicPr>
      <xdr:blipFill>
        <a:blip r:embed="rId1"/>
        <a:stretch>
          <a:fillRect/>
        </a:stretch>
      </xdr:blipFill>
      <xdr:spPr>
        <a:xfrm rot="5160000">
          <a:off x="3940175" y="202197970"/>
          <a:ext cx="13335" cy="23495"/>
        </a:xfrm>
        <a:prstGeom prst="rect">
          <a:avLst/>
        </a:prstGeom>
        <a:noFill/>
        <a:ln w="9525">
          <a:noFill/>
        </a:ln>
      </xdr:spPr>
    </xdr:pic>
    <xdr:clientData/>
  </xdr:twoCellAnchor>
  <xdr:twoCellAnchor editAs="oneCell">
    <xdr:from>
      <xdr:col>5</xdr:col>
      <xdr:colOff>181610</xdr:colOff>
      <xdr:row>184</xdr:row>
      <xdr:rowOff>0</xdr:rowOff>
    </xdr:from>
    <xdr:to>
      <xdr:col>5</xdr:col>
      <xdr:colOff>204470</xdr:colOff>
      <xdr:row>184</xdr:row>
      <xdr:rowOff>13335</xdr:rowOff>
    </xdr:to>
    <xdr:pic>
      <xdr:nvPicPr>
        <xdr:cNvPr id="3440" name="图片 1654" descr="C:\Users\ADMINI~1\AppData\Local\Temp\ksohtml\clip_image9742.png"/>
        <xdr:cNvPicPr>
          <a:picLocks noChangeAspect="1"/>
        </xdr:cNvPicPr>
      </xdr:nvPicPr>
      <xdr:blipFill>
        <a:blip r:embed="rId1"/>
        <a:stretch>
          <a:fillRect/>
        </a:stretch>
      </xdr:blipFill>
      <xdr:spPr>
        <a:xfrm rot="5160000">
          <a:off x="3924300" y="202197970"/>
          <a:ext cx="13335" cy="22860"/>
        </a:xfrm>
        <a:prstGeom prst="rect">
          <a:avLst/>
        </a:prstGeom>
        <a:noFill/>
        <a:ln w="9525">
          <a:noFill/>
        </a:ln>
      </xdr:spPr>
    </xdr:pic>
    <xdr:clientData/>
  </xdr:twoCellAnchor>
  <xdr:twoCellAnchor editAs="oneCell">
    <xdr:from>
      <xdr:col>1</xdr:col>
      <xdr:colOff>485775</xdr:colOff>
      <xdr:row>184</xdr:row>
      <xdr:rowOff>0</xdr:rowOff>
    </xdr:from>
    <xdr:to>
      <xdr:col>1</xdr:col>
      <xdr:colOff>734060</xdr:colOff>
      <xdr:row>184</xdr:row>
      <xdr:rowOff>12700</xdr:rowOff>
    </xdr:to>
    <xdr:pic>
      <xdr:nvPicPr>
        <xdr:cNvPr id="10511" name="图片 1411" descr="C:\Users\ADMINI~1\AppData\Local\Temp\ksohtml\clip_image12905.png"/>
        <xdr:cNvPicPr>
          <a:picLocks noChangeAspect="1"/>
        </xdr:cNvPicPr>
      </xdr:nvPicPr>
      <xdr:blipFill>
        <a:blip r:embed="rId2"/>
        <a:stretch>
          <a:fillRect/>
        </a:stretch>
      </xdr:blipFill>
      <xdr:spPr>
        <a:xfrm rot="4380000">
          <a:off x="1118870" y="202084940"/>
          <a:ext cx="12700" cy="248285"/>
        </a:xfrm>
        <a:prstGeom prst="rect">
          <a:avLst/>
        </a:prstGeom>
        <a:noFill/>
        <a:ln w="9525">
          <a:noFill/>
        </a:ln>
      </xdr:spPr>
    </xdr:pic>
    <xdr:clientData/>
  </xdr:twoCellAnchor>
  <xdr:twoCellAnchor editAs="oneCell">
    <xdr:from>
      <xdr:col>5</xdr:col>
      <xdr:colOff>196850</xdr:colOff>
      <xdr:row>184</xdr:row>
      <xdr:rowOff>0</xdr:rowOff>
    </xdr:from>
    <xdr:to>
      <xdr:col>5</xdr:col>
      <xdr:colOff>220345</xdr:colOff>
      <xdr:row>184</xdr:row>
      <xdr:rowOff>12700</xdr:rowOff>
    </xdr:to>
    <xdr:pic>
      <xdr:nvPicPr>
        <xdr:cNvPr id="11438" name="图片 1654" descr="C:\Users\ADMINI~1\AppData\Local\Temp\ksohtml\clip_image9742.png"/>
        <xdr:cNvPicPr>
          <a:picLocks noChangeAspect="1"/>
        </xdr:cNvPicPr>
      </xdr:nvPicPr>
      <xdr:blipFill>
        <a:blip r:embed="rId1"/>
        <a:stretch>
          <a:fillRect/>
        </a:stretch>
      </xdr:blipFill>
      <xdr:spPr>
        <a:xfrm rot="5160000">
          <a:off x="3940175" y="202197335"/>
          <a:ext cx="12700" cy="23495"/>
        </a:xfrm>
        <a:prstGeom prst="rect">
          <a:avLst/>
        </a:prstGeom>
        <a:noFill/>
        <a:ln w="9525">
          <a:noFill/>
        </a:ln>
      </xdr:spPr>
    </xdr:pic>
    <xdr:clientData/>
  </xdr:twoCellAnchor>
  <xdr:twoCellAnchor editAs="oneCell">
    <xdr:from>
      <xdr:col>4</xdr:col>
      <xdr:colOff>191770</xdr:colOff>
      <xdr:row>12</xdr:row>
      <xdr:rowOff>0</xdr:rowOff>
    </xdr:from>
    <xdr:to>
      <xdr:col>4</xdr:col>
      <xdr:colOff>201295</xdr:colOff>
      <xdr:row>12</xdr:row>
      <xdr:rowOff>9525</xdr:rowOff>
    </xdr:to>
    <xdr:pic>
      <xdr:nvPicPr>
        <xdr:cNvPr id="12998" name="图片 1654" descr="C:\Users\ADMINI~1\AppData\Local\Temp\ksohtml\clip_image9742.png"/>
        <xdr:cNvPicPr>
          <a:picLocks noChangeAspect="1"/>
        </xdr:cNvPicPr>
      </xdr:nvPicPr>
      <xdr:blipFill>
        <a:blip r:embed="rId1"/>
        <a:stretch>
          <a:fillRect/>
        </a:stretch>
      </xdr:blipFill>
      <xdr:spPr>
        <a:xfrm rot="5160000">
          <a:off x="2962910" y="5626100"/>
          <a:ext cx="9525" cy="9525"/>
        </a:xfrm>
        <a:prstGeom prst="rect">
          <a:avLst/>
        </a:prstGeom>
        <a:noFill/>
        <a:ln w="9525">
          <a:noFill/>
        </a:ln>
      </xdr:spPr>
    </xdr:pic>
    <xdr:clientData/>
  </xdr:twoCellAnchor>
  <xdr:twoCellAnchor editAs="oneCell">
    <xdr:from>
      <xdr:col>2</xdr:col>
      <xdr:colOff>9525</xdr:colOff>
      <xdr:row>42</xdr:row>
      <xdr:rowOff>0</xdr:rowOff>
    </xdr:from>
    <xdr:to>
      <xdr:col>2</xdr:col>
      <xdr:colOff>257175</xdr:colOff>
      <xdr:row>42</xdr:row>
      <xdr:rowOff>9525</xdr:rowOff>
    </xdr:to>
    <xdr:pic>
      <xdr:nvPicPr>
        <xdr:cNvPr id="13037" name="图片 1411" descr="C:\Users\ADMINI~1\AppData\Local\Temp\ksohtml\clip_image12905.png"/>
        <xdr:cNvPicPr>
          <a:picLocks noChangeAspect="1"/>
        </xdr:cNvPicPr>
      </xdr:nvPicPr>
      <xdr:blipFill>
        <a:blip r:embed="rId2"/>
        <a:stretch>
          <a:fillRect/>
        </a:stretch>
      </xdr:blipFill>
      <xdr:spPr>
        <a:xfrm rot="4380000">
          <a:off x="1802130" y="41828720"/>
          <a:ext cx="9525" cy="247650"/>
        </a:xfrm>
        <a:prstGeom prst="rect">
          <a:avLst/>
        </a:prstGeom>
        <a:noFill/>
        <a:ln w="9525">
          <a:noFill/>
        </a:ln>
      </xdr:spPr>
    </xdr:pic>
    <xdr:clientData/>
  </xdr:twoCellAnchor>
  <xdr:twoCellAnchor editAs="oneCell">
    <xdr:from>
      <xdr:col>1</xdr:col>
      <xdr:colOff>485775</xdr:colOff>
      <xdr:row>42</xdr:row>
      <xdr:rowOff>0</xdr:rowOff>
    </xdr:from>
    <xdr:to>
      <xdr:col>1</xdr:col>
      <xdr:colOff>763270</xdr:colOff>
      <xdr:row>42</xdr:row>
      <xdr:rowOff>33655</xdr:rowOff>
    </xdr:to>
    <xdr:pic>
      <xdr:nvPicPr>
        <xdr:cNvPr id="13243"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41826180"/>
          <a:ext cx="33655" cy="277495"/>
        </a:xfrm>
        <a:prstGeom prst="rect">
          <a:avLst/>
        </a:prstGeom>
        <a:noFill/>
        <a:ln w="9525">
          <a:noFill/>
        </a:ln>
      </xdr:spPr>
    </xdr:pic>
    <xdr:clientData/>
  </xdr:twoCellAnchor>
  <xdr:twoCellAnchor editAs="oneCell">
    <xdr:from>
      <xdr:col>1</xdr:col>
      <xdr:colOff>485775</xdr:colOff>
      <xdr:row>42</xdr:row>
      <xdr:rowOff>0</xdr:rowOff>
    </xdr:from>
    <xdr:to>
      <xdr:col>1</xdr:col>
      <xdr:colOff>763270</xdr:colOff>
      <xdr:row>42</xdr:row>
      <xdr:rowOff>40005</xdr:rowOff>
    </xdr:to>
    <xdr:pic>
      <xdr:nvPicPr>
        <xdr:cNvPr id="13321"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41829355"/>
          <a:ext cx="40005" cy="277495"/>
        </a:xfrm>
        <a:prstGeom prst="rect">
          <a:avLst/>
        </a:prstGeom>
        <a:noFill/>
        <a:ln w="9525">
          <a:noFill/>
        </a:ln>
      </xdr:spPr>
    </xdr:pic>
    <xdr:clientData/>
  </xdr:twoCellAnchor>
  <xdr:twoCellAnchor editAs="oneCell">
    <xdr:from>
      <xdr:col>1</xdr:col>
      <xdr:colOff>485775</xdr:colOff>
      <xdr:row>42</xdr:row>
      <xdr:rowOff>0</xdr:rowOff>
    </xdr:from>
    <xdr:to>
      <xdr:col>1</xdr:col>
      <xdr:colOff>763270</xdr:colOff>
      <xdr:row>42</xdr:row>
      <xdr:rowOff>46990</xdr:rowOff>
    </xdr:to>
    <xdr:pic>
      <xdr:nvPicPr>
        <xdr:cNvPr id="13425"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41832530"/>
          <a:ext cx="46990" cy="277495"/>
        </a:xfrm>
        <a:prstGeom prst="rect">
          <a:avLst/>
        </a:prstGeom>
        <a:noFill/>
        <a:ln w="9525">
          <a:noFill/>
        </a:ln>
      </xdr:spPr>
    </xdr:pic>
    <xdr:clientData/>
  </xdr:twoCellAnchor>
  <xdr:twoCellAnchor editAs="oneCell">
    <xdr:from>
      <xdr:col>5</xdr:col>
      <xdr:colOff>196850</xdr:colOff>
      <xdr:row>42</xdr:row>
      <xdr:rowOff>0</xdr:rowOff>
    </xdr:from>
    <xdr:to>
      <xdr:col>5</xdr:col>
      <xdr:colOff>208280</xdr:colOff>
      <xdr:row>42</xdr:row>
      <xdr:rowOff>9525</xdr:rowOff>
    </xdr:to>
    <xdr:pic>
      <xdr:nvPicPr>
        <xdr:cNvPr id="13503" name="图片 1654" descr="C:\Users\ADMINI~1\AppData\Local\Temp\ksohtml\clip_image9742.png"/>
        <xdr:cNvPicPr>
          <a:picLocks noChangeAspect="1"/>
        </xdr:cNvPicPr>
      </xdr:nvPicPr>
      <xdr:blipFill>
        <a:blip r:embed="rId1"/>
        <a:stretch>
          <a:fillRect/>
        </a:stretch>
      </xdr:blipFill>
      <xdr:spPr>
        <a:xfrm rot="5160000">
          <a:off x="3935730" y="41946830"/>
          <a:ext cx="9525" cy="11430"/>
        </a:xfrm>
        <a:prstGeom prst="rect">
          <a:avLst/>
        </a:prstGeom>
        <a:noFill/>
        <a:ln w="9525">
          <a:noFill/>
        </a:ln>
      </xdr:spPr>
    </xdr:pic>
    <xdr:clientData/>
  </xdr:twoCellAnchor>
  <xdr:twoCellAnchor editAs="oneCell">
    <xdr:from>
      <xdr:col>2</xdr:col>
      <xdr:colOff>9525</xdr:colOff>
      <xdr:row>42</xdr:row>
      <xdr:rowOff>0</xdr:rowOff>
    </xdr:from>
    <xdr:to>
      <xdr:col>2</xdr:col>
      <xdr:colOff>257175</xdr:colOff>
      <xdr:row>42</xdr:row>
      <xdr:rowOff>13335</xdr:rowOff>
    </xdr:to>
    <xdr:pic>
      <xdr:nvPicPr>
        <xdr:cNvPr id="14201" name="图片 1411" descr="C:\Users\ADMINI~1\AppData\Local\Temp\ksohtml\clip_image12905.png"/>
        <xdr:cNvPicPr>
          <a:picLocks noChangeAspect="1"/>
        </xdr:cNvPicPr>
      </xdr:nvPicPr>
      <xdr:blipFill>
        <a:blip r:embed="rId2"/>
        <a:stretch>
          <a:fillRect/>
        </a:stretch>
      </xdr:blipFill>
      <xdr:spPr>
        <a:xfrm rot="4380000">
          <a:off x="1800225" y="41830625"/>
          <a:ext cx="13335" cy="247650"/>
        </a:xfrm>
        <a:prstGeom prst="rect">
          <a:avLst/>
        </a:prstGeom>
        <a:noFill/>
        <a:ln w="9525">
          <a:noFill/>
        </a:ln>
      </xdr:spPr>
    </xdr:pic>
    <xdr:clientData/>
  </xdr:twoCellAnchor>
  <xdr:twoCellAnchor editAs="oneCell">
    <xdr:from>
      <xdr:col>1</xdr:col>
      <xdr:colOff>485775</xdr:colOff>
      <xdr:row>42</xdr:row>
      <xdr:rowOff>0</xdr:rowOff>
    </xdr:from>
    <xdr:to>
      <xdr:col>1</xdr:col>
      <xdr:colOff>763270</xdr:colOff>
      <xdr:row>42</xdr:row>
      <xdr:rowOff>53340</xdr:rowOff>
    </xdr:to>
    <xdr:pic>
      <xdr:nvPicPr>
        <xdr:cNvPr id="14487"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41835705"/>
          <a:ext cx="53340" cy="277495"/>
        </a:xfrm>
        <a:prstGeom prst="rect">
          <a:avLst/>
        </a:prstGeom>
        <a:noFill/>
        <a:ln w="9525">
          <a:noFill/>
        </a:ln>
      </xdr:spPr>
    </xdr:pic>
    <xdr:clientData/>
  </xdr:twoCellAnchor>
  <xdr:twoCellAnchor editAs="oneCell">
    <xdr:from>
      <xdr:col>5</xdr:col>
      <xdr:colOff>196850</xdr:colOff>
      <xdr:row>42</xdr:row>
      <xdr:rowOff>0</xdr:rowOff>
    </xdr:from>
    <xdr:to>
      <xdr:col>5</xdr:col>
      <xdr:colOff>208280</xdr:colOff>
      <xdr:row>42</xdr:row>
      <xdr:rowOff>13335</xdr:rowOff>
    </xdr:to>
    <xdr:pic>
      <xdr:nvPicPr>
        <xdr:cNvPr id="14565" name="图片 1654" descr="C:\Users\ADMINI~1\AppData\Local\Temp\ksohtml\clip_image9742.png"/>
        <xdr:cNvPicPr>
          <a:picLocks noChangeAspect="1"/>
        </xdr:cNvPicPr>
      </xdr:nvPicPr>
      <xdr:blipFill>
        <a:blip r:embed="rId1"/>
        <a:stretch>
          <a:fillRect/>
        </a:stretch>
      </xdr:blipFill>
      <xdr:spPr>
        <a:xfrm rot="5160000">
          <a:off x="3933825" y="41948735"/>
          <a:ext cx="13335" cy="11430"/>
        </a:xfrm>
        <a:prstGeom prst="rect">
          <a:avLst/>
        </a:prstGeom>
        <a:noFill/>
        <a:ln w="9525">
          <a:noFill/>
        </a:ln>
      </xdr:spPr>
    </xdr:pic>
    <xdr:clientData/>
  </xdr:twoCellAnchor>
  <xdr:twoCellAnchor editAs="oneCell">
    <xdr:from>
      <xdr:col>1</xdr:col>
      <xdr:colOff>485775</xdr:colOff>
      <xdr:row>42</xdr:row>
      <xdr:rowOff>0</xdr:rowOff>
    </xdr:from>
    <xdr:to>
      <xdr:col>1</xdr:col>
      <xdr:colOff>772795</xdr:colOff>
      <xdr:row>42</xdr:row>
      <xdr:rowOff>33655</xdr:rowOff>
    </xdr:to>
    <xdr:pic>
      <xdr:nvPicPr>
        <xdr:cNvPr id="14719"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41821100"/>
          <a:ext cx="33655" cy="287020"/>
        </a:xfrm>
        <a:prstGeom prst="rect">
          <a:avLst/>
        </a:prstGeom>
        <a:noFill/>
        <a:ln w="9525">
          <a:noFill/>
        </a:ln>
      </xdr:spPr>
    </xdr:pic>
    <xdr:clientData/>
  </xdr:twoCellAnchor>
  <xdr:twoCellAnchor editAs="oneCell">
    <xdr:from>
      <xdr:col>1</xdr:col>
      <xdr:colOff>485775</xdr:colOff>
      <xdr:row>42</xdr:row>
      <xdr:rowOff>0</xdr:rowOff>
    </xdr:from>
    <xdr:to>
      <xdr:col>1</xdr:col>
      <xdr:colOff>772795</xdr:colOff>
      <xdr:row>42</xdr:row>
      <xdr:rowOff>40005</xdr:rowOff>
    </xdr:to>
    <xdr:pic>
      <xdr:nvPicPr>
        <xdr:cNvPr id="14849"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41824275"/>
          <a:ext cx="40005" cy="287020"/>
        </a:xfrm>
        <a:prstGeom prst="rect">
          <a:avLst/>
        </a:prstGeom>
        <a:noFill/>
        <a:ln w="9525">
          <a:noFill/>
        </a:ln>
      </xdr:spPr>
    </xdr:pic>
    <xdr:clientData/>
  </xdr:twoCellAnchor>
  <xdr:twoCellAnchor editAs="oneCell">
    <xdr:from>
      <xdr:col>1</xdr:col>
      <xdr:colOff>485775</xdr:colOff>
      <xdr:row>42</xdr:row>
      <xdr:rowOff>0</xdr:rowOff>
    </xdr:from>
    <xdr:to>
      <xdr:col>1</xdr:col>
      <xdr:colOff>734060</xdr:colOff>
      <xdr:row>42</xdr:row>
      <xdr:rowOff>13335</xdr:rowOff>
    </xdr:to>
    <xdr:pic>
      <xdr:nvPicPr>
        <xdr:cNvPr id="15317" name="图片 1411" descr="C:\Users\ADMINI~1\AppData\Local\Temp\ksohtml\clip_image12905.png"/>
        <xdr:cNvPicPr>
          <a:picLocks noChangeAspect="1"/>
        </xdr:cNvPicPr>
      </xdr:nvPicPr>
      <xdr:blipFill>
        <a:blip r:embed="rId2"/>
        <a:stretch>
          <a:fillRect/>
        </a:stretch>
      </xdr:blipFill>
      <xdr:spPr>
        <a:xfrm rot="4380000">
          <a:off x="1118870" y="41830625"/>
          <a:ext cx="13335" cy="248285"/>
        </a:xfrm>
        <a:prstGeom prst="rect">
          <a:avLst/>
        </a:prstGeom>
        <a:noFill/>
        <a:ln w="9525">
          <a:noFill/>
        </a:ln>
      </xdr:spPr>
    </xdr:pic>
    <xdr:clientData/>
  </xdr:twoCellAnchor>
  <xdr:twoCellAnchor editAs="oneCell">
    <xdr:from>
      <xdr:col>5</xdr:col>
      <xdr:colOff>196850</xdr:colOff>
      <xdr:row>42</xdr:row>
      <xdr:rowOff>0</xdr:rowOff>
    </xdr:from>
    <xdr:to>
      <xdr:col>5</xdr:col>
      <xdr:colOff>220345</xdr:colOff>
      <xdr:row>42</xdr:row>
      <xdr:rowOff>13335</xdr:rowOff>
    </xdr:to>
    <xdr:pic>
      <xdr:nvPicPr>
        <xdr:cNvPr id="16244" name="图片 1654" descr="C:\Users\ADMINI~1\AppData\Local\Temp\ksohtml\clip_image9742.png"/>
        <xdr:cNvPicPr>
          <a:picLocks noChangeAspect="1"/>
        </xdr:cNvPicPr>
      </xdr:nvPicPr>
      <xdr:blipFill>
        <a:blip r:embed="rId1"/>
        <a:stretch>
          <a:fillRect/>
        </a:stretch>
      </xdr:blipFill>
      <xdr:spPr>
        <a:xfrm rot="5160000">
          <a:off x="3940175" y="41943020"/>
          <a:ext cx="13335" cy="23495"/>
        </a:xfrm>
        <a:prstGeom prst="rect">
          <a:avLst/>
        </a:prstGeom>
        <a:noFill/>
        <a:ln w="9525">
          <a:noFill/>
        </a:ln>
      </xdr:spPr>
    </xdr:pic>
    <xdr:clientData/>
  </xdr:twoCellAnchor>
  <xdr:twoCellAnchor editAs="oneCell">
    <xdr:from>
      <xdr:col>5</xdr:col>
      <xdr:colOff>181610</xdr:colOff>
      <xdr:row>42</xdr:row>
      <xdr:rowOff>0</xdr:rowOff>
    </xdr:from>
    <xdr:to>
      <xdr:col>5</xdr:col>
      <xdr:colOff>204470</xdr:colOff>
      <xdr:row>42</xdr:row>
      <xdr:rowOff>13335</xdr:rowOff>
    </xdr:to>
    <xdr:pic>
      <xdr:nvPicPr>
        <xdr:cNvPr id="16436" name="图片 1654" descr="C:\Users\ADMINI~1\AppData\Local\Temp\ksohtml\clip_image9742.png"/>
        <xdr:cNvPicPr>
          <a:picLocks noChangeAspect="1"/>
        </xdr:cNvPicPr>
      </xdr:nvPicPr>
      <xdr:blipFill>
        <a:blip r:embed="rId1"/>
        <a:stretch>
          <a:fillRect/>
        </a:stretch>
      </xdr:blipFill>
      <xdr:spPr>
        <a:xfrm rot="5160000">
          <a:off x="3924300" y="41943020"/>
          <a:ext cx="13335" cy="22860"/>
        </a:xfrm>
        <a:prstGeom prst="rect">
          <a:avLst/>
        </a:prstGeom>
        <a:noFill/>
        <a:ln w="9525">
          <a:noFill/>
        </a:ln>
      </xdr:spPr>
    </xdr:pic>
    <xdr:clientData/>
  </xdr:twoCellAnchor>
  <xdr:twoCellAnchor editAs="oneCell">
    <xdr:from>
      <xdr:col>2</xdr:col>
      <xdr:colOff>9525</xdr:colOff>
      <xdr:row>44</xdr:row>
      <xdr:rowOff>0</xdr:rowOff>
    </xdr:from>
    <xdr:to>
      <xdr:col>2</xdr:col>
      <xdr:colOff>257175</xdr:colOff>
      <xdr:row>44</xdr:row>
      <xdr:rowOff>9525</xdr:rowOff>
    </xdr:to>
    <xdr:pic>
      <xdr:nvPicPr>
        <xdr:cNvPr id="17804" name="图片 1411" descr="C:\Users\ADMINI~1\AppData\Local\Temp\ksohtml\clip_image12905.png"/>
        <xdr:cNvPicPr>
          <a:picLocks noChangeAspect="1"/>
        </xdr:cNvPicPr>
      </xdr:nvPicPr>
      <xdr:blipFill>
        <a:blip r:embed="rId2"/>
        <a:stretch>
          <a:fillRect/>
        </a:stretch>
      </xdr:blipFill>
      <xdr:spPr>
        <a:xfrm rot="4380000">
          <a:off x="1802130" y="45283120"/>
          <a:ext cx="9525" cy="247650"/>
        </a:xfrm>
        <a:prstGeom prst="rect">
          <a:avLst/>
        </a:prstGeom>
        <a:noFill/>
        <a:ln w="9525">
          <a:noFill/>
        </a:ln>
      </xdr:spPr>
    </xdr:pic>
    <xdr:clientData/>
  </xdr:twoCellAnchor>
  <xdr:twoCellAnchor editAs="oneCell">
    <xdr:from>
      <xdr:col>1</xdr:col>
      <xdr:colOff>485775</xdr:colOff>
      <xdr:row>44</xdr:row>
      <xdr:rowOff>0</xdr:rowOff>
    </xdr:from>
    <xdr:to>
      <xdr:col>1</xdr:col>
      <xdr:colOff>763270</xdr:colOff>
      <xdr:row>44</xdr:row>
      <xdr:rowOff>33655</xdr:rowOff>
    </xdr:to>
    <xdr:pic>
      <xdr:nvPicPr>
        <xdr:cNvPr id="17908"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45280580"/>
          <a:ext cx="33655" cy="277495"/>
        </a:xfrm>
        <a:prstGeom prst="rect">
          <a:avLst/>
        </a:prstGeom>
        <a:noFill/>
        <a:ln w="9525">
          <a:noFill/>
        </a:ln>
      </xdr:spPr>
    </xdr:pic>
    <xdr:clientData/>
  </xdr:twoCellAnchor>
  <xdr:twoCellAnchor editAs="oneCell">
    <xdr:from>
      <xdr:col>1</xdr:col>
      <xdr:colOff>485775</xdr:colOff>
      <xdr:row>44</xdr:row>
      <xdr:rowOff>0</xdr:rowOff>
    </xdr:from>
    <xdr:to>
      <xdr:col>1</xdr:col>
      <xdr:colOff>763270</xdr:colOff>
      <xdr:row>44</xdr:row>
      <xdr:rowOff>40005</xdr:rowOff>
    </xdr:to>
    <xdr:pic>
      <xdr:nvPicPr>
        <xdr:cNvPr id="17986"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45283755"/>
          <a:ext cx="40005" cy="277495"/>
        </a:xfrm>
        <a:prstGeom prst="rect">
          <a:avLst/>
        </a:prstGeom>
        <a:noFill/>
        <a:ln w="9525">
          <a:noFill/>
        </a:ln>
      </xdr:spPr>
    </xdr:pic>
    <xdr:clientData/>
  </xdr:twoCellAnchor>
  <xdr:twoCellAnchor editAs="oneCell">
    <xdr:from>
      <xdr:col>1</xdr:col>
      <xdr:colOff>485775</xdr:colOff>
      <xdr:row>44</xdr:row>
      <xdr:rowOff>0</xdr:rowOff>
    </xdr:from>
    <xdr:to>
      <xdr:col>1</xdr:col>
      <xdr:colOff>763270</xdr:colOff>
      <xdr:row>44</xdr:row>
      <xdr:rowOff>46990</xdr:rowOff>
    </xdr:to>
    <xdr:pic>
      <xdr:nvPicPr>
        <xdr:cNvPr id="1809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45286930"/>
          <a:ext cx="46990" cy="277495"/>
        </a:xfrm>
        <a:prstGeom prst="rect">
          <a:avLst/>
        </a:prstGeom>
        <a:noFill/>
        <a:ln w="9525">
          <a:noFill/>
        </a:ln>
      </xdr:spPr>
    </xdr:pic>
    <xdr:clientData/>
  </xdr:twoCellAnchor>
  <xdr:twoCellAnchor editAs="oneCell">
    <xdr:from>
      <xdr:col>5</xdr:col>
      <xdr:colOff>196850</xdr:colOff>
      <xdr:row>44</xdr:row>
      <xdr:rowOff>0</xdr:rowOff>
    </xdr:from>
    <xdr:to>
      <xdr:col>5</xdr:col>
      <xdr:colOff>208280</xdr:colOff>
      <xdr:row>44</xdr:row>
      <xdr:rowOff>9525</xdr:rowOff>
    </xdr:to>
    <xdr:pic>
      <xdr:nvPicPr>
        <xdr:cNvPr id="18168" name="图片 1654" descr="C:\Users\ADMINI~1\AppData\Local\Temp\ksohtml\clip_image9742.png"/>
        <xdr:cNvPicPr>
          <a:picLocks noChangeAspect="1"/>
        </xdr:cNvPicPr>
      </xdr:nvPicPr>
      <xdr:blipFill>
        <a:blip r:embed="rId1"/>
        <a:stretch>
          <a:fillRect/>
        </a:stretch>
      </xdr:blipFill>
      <xdr:spPr>
        <a:xfrm rot="5160000">
          <a:off x="3935730" y="45401230"/>
          <a:ext cx="9525" cy="11430"/>
        </a:xfrm>
        <a:prstGeom prst="rect">
          <a:avLst/>
        </a:prstGeom>
        <a:noFill/>
        <a:ln w="9525">
          <a:noFill/>
        </a:ln>
      </xdr:spPr>
    </xdr:pic>
    <xdr:clientData/>
  </xdr:twoCellAnchor>
  <xdr:twoCellAnchor editAs="oneCell">
    <xdr:from>
      <xdr:col>2</xdr:col>
      <xdr:colOff>9525</xdr:colOff>
      <xdr:row>44</xdr:row>
      <xdr:rowOff>0</xdr:rowOff>
    </xdr:from>
    <xdr:to>
      <xdr:col>2</xdr:col>
      <xdr:colOff>257175</xdr:colOff>
      <xdr:row>44</xdr:row>
      <xdr:rowOff>13335</xdr:rowOff>
    </xdr:to>
    <xdr:pic>
      <xdr:nvPicPr>
        <xdr:cNvPr id="18296" name="图片 1411" descr="C:\Users\ADMINI~1\AppData\Local\Temp\ksohtml\clip_image12905.png"/>
        <xdr:cNvPicPr>
          <a:picLocks noChangeAspect="1"/>
        </xdr:cNvPicPr>
      </xdr:nvPicPr>
      <xdr:blipFill>
        <a:blip r:embed="rId2"/>
        <a:stretch>
          <a:fillRect/>
        </a:stretch>
      </xdr:blipFill>
      <xdr:spPr>
        <a:xfrm rot="4380000">
          <a:off x="1800225" y="45285025"/>
          <a:ext cx="13335" cy="247650"/>
        </a:xfrm>
        <a:prstGeom prst="rect">
          <a:avLst/>
        </a:prstGeom>
        <a:noFill/>
        <a:ln w="9525">
          <a:noFill/>
        </a:ln>
      </xdr:spPr>
    </xdr:pic>
    <xdr:clientData/>
  </xdr:twoCellAnchor>
  <xdr:twoCellAnchor editAs="oneCell">
    <xdr:from>
      <xdr:col>1</xdr:col>
      <xdr:colOff>485775</xdr:colOff>
      <xdr:row>44</xdr:row>
      <xdr:rowOff>0</xdr:rowOff>
    </xdr:from>
    <xdr:to>
      <xdr:col>1</xdr:col>
      <xdr:colOff>763270</xdr:colOff>
      <xdr:row>44</xdr:row>
      <xdr:rowOff>53340</xdr:rowOff>
    </xdr:to>
    <xdr:pic>
      <xdr:nvPicPr>
        <xdr:cNvPr id="18582"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45290105"/>
          <a:ext cx="53340" cy="277495"/>
        </a:xfrm>
        <a:prstGeom prst="rect">
          <a:avLst/>
        </a:prstGeom>
        <a:noFill/>
        <a:ln w="9525">
          <a:noFill/>
        </a:ln>
      </xdr:spPr>
    </xdr:pic>
    <xdr:clientData/>
  </xdr:twoCellAnchor>
  <xdr:twoCellAnchor editAs="oneCell">
    <xdr:from>
      <xdr:col>5</xdr:col>
      <xdr:colOff>196850</xdr:colOff>
      <xdr:row>44</xdr:row>
      <xdr:rowOff>0</xdr:rowOff>
    </xdr:from>
    <xdr:to>
      <xdr:col>5</xdr:col>
      <xdr:colOff>208280</xdr:colOff>
      <xdr:row>44</xdr:row>
      <xdr:rowOff>13335</xdr:rowOff>
    </xdr:to>
    <xdr:pic>
      <xdr:nvPicPr>
        <xdr:cNvPr id="18660" name="图片 1654" descr="C:\Users\ADMINI~1\AppData\Local\Temp\ksohtml\clip_image9742.png"/>
        <xdr:cNvPicPr>
          <a:picLocks noChangeAspect="1"/>
        </xdr:cNvPicPr>
      </xdr:nvPicPr>
      <xdr:blipFill>
        <a:blip r:embed="rId1"/>
        <a:stretch>
          <a:fillRect/>
        </a:stretch>
      </xdr:blipFill>
      <xdr:spPr>
        <a:xfrm rot="5160000">
          <a:off x="3933825" y="45403135"/>
          <a:ext cx="13335" cy="11430"/>
        </a:xfrm>
        <a:prstGeom prst="rect">
          <a:avLst/>
        </a:prstGeom>
        <a:noFill/>
        <a:ln w="9525">
          <a:noFill/>
        </a:ln>
      </xdr:spPr>
    </xdr:pic>
    <xdr:clientData/>
  </xdr:twoCellAnchor>
  <xdr:twoCellAnchor editAs="oneCell">
    <xdr:from>
      <xdr:col>1</xdr:col>
      <xdr:colOff>485775</xdr:colOff>
      <xdr:row>44</xdr:row>
      <xdr:rowOff>0</xdr:rowOff>
    </xdr:from>
    <xdr:to>
      <xdr:col>1</xdr:col>
      <xdr:colOff>772795</xdr:colOff>
      <xdr:row>44</xdr:row>
      <xdr:rowOff>33655</xdr:rowOff>
    </xdr:to>
    <xdr:pic>
      <xdr:nvPicPr>
        <xdr:cNvPr id="18814"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45275500"/>
          <a:ext cx="33655" cy="287020"/>
        </a:xfrm>
        <a:prstGeom prst="rect">
          <a:avLst/>
        </a:prstGeom>
        <a:noFill/>
        <a:ln w="9525">
          <a:noFill/>
        </a:ln>
      </xdr:spPr>
    </xdr:pic>
    <xdr:clientData/>
  </xdr:twoCellAnchor>
  <xdr:twoCellAnchor editAs="oneCell">
    <xdr:from>
      <xdr:col>1</xdr:col>
      <xdr:colOff>485775</xdr:colOff>
      <xdr:row>44</xdr:row>
      <xdr:rowOff>0</xdr:rowOff>
    </xdr:from>
    <xdr:to>
      <xdr:col>1</xdr:col>
      <xdr:colOff>772795</xdr:colOff>
      <xdr:row>44</xdr:row>
      <xdr:rowOff>40005</xdr:rowOff>
    </xdr:to>
    <xdr:pic>
      <xdr:nvPicPr>
        <xdr:cNvPr id="18944"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45278675"/>
          <a:ext cx="40005" cy="287020"/>
        </a:xfrm>
        <a:prstGeom prst="rect">
          <a:avLst/>
        </a:prstGeom>
        <a:noFill/>
        <a:ln w="9525">
          <a:noFill/>
        </a:ln>
      </xdr:spPr>
    </xdr:pic>
    <xdr:clientData/>
  </xdr:twoCellAnchor>
  <xdr:twoCellAnchor editAs="oneCell">
    <xdr:from>
      <xdr:col>1</xdr:col>
      <xdr:colOff>485775</xdr:colOff>
      <xdr:row>44</xdr:row>
      <xdr:rowOff>0</xdr:rowOff>
    </xdr:from>
    <xdr:to>
      <xdr:col>1</xdr:col>
      <xdr:colOff>734060</xdr:colOff>
      <xdr:row>44</xdr:row>
      <xdr:rowOff>13335</xdr:rowOff>
    </xdr:to>
    <xdr:pic>
      <xdr:nvPicPr>
        <xdr:cNvPr id="19412" name="图片 1411" descr="C:\Users\ADMINI~1\AppData\Local\Temp\ksohtml\clip_image12905.png"/>
        <xdr:cNvPicPr>
          <a:picLocks noChangeAspect="1"/>
        </xdr:cNvPicPr>
      </xdr:nvPicPr>
      <xdr:blipFill>
        <a:blip r:embed="rId2"/>
        <a:stretch>
          <a:fillRect/>
        </a:stretch>
      </xdr:blipFill>
      <xdr:spPr>
        <a:xfrm rot="4380000">
          <a:off x="1118870" y="45285025"/>
          <a:ext cx="13335" cy="248285"/>
        </a:xfrm>
        <a:prstGeom prst="rect">
          <a:avLst/>
        </a:prstGeom>
        <a:noFill/>
        <a:ln w="9525">
          <a:noFill/>
        </a:ln>
      </xdr:spPr>
    </xdr:pic>
    <xdr:clientData/>
  </xdr:twoCellAnchor>
  <xdr:twoCellAnchor editAs="oneCell">
    <xdr:from>
      <xdr:col>5</xdr:col>
      <xdr:colOff>196850</xdr:colOff>
      <xdr:row>44</xdr:row>
      <xdr:rowOff>0</xdr:rowOff>
    </xdr:from>
    <xdr:to>
      <xdr:col>5</xdr:col>
      <xdr:colOff>220345</xdr:colOff>
      <xdr:row>44</xdr:row>
      <xdr:rowOff>13335</xdr:rowOff>
    </xdr:to>
    <xdr:pic>
      <xdr:nvPicPr>
        <xdr:cNvPr id="20339" name="图片 1654" descr="C:\Users\ADMINI~1\AppData\Local\Temp\ksohtml\clip_image9742.png"/>
        <xdr:cNvPicPr>
          <a:picLocks noChangeAspect="1"/>
        </xdr:cNvPicPr>
      </xdr:nvPicPr>
      <xdr:blipFill>
        <a:blip r:embed="rId1"/>
        <a:stretch>
          <a:fillRect/>
        </a:stretch>
      </xdr:blipFill>
      <xdr:spPr>
        <a:xfrm rot="5160000">
          <a:off x="3940175" y="45397420"/>
          <a:ext cx="13335" cy="23495"/>
        </a:xfrm>
        <a:prstGeom prst="rect">
          <a:avLst/>
        </a:prstGeom>
        <a:noFill/>
        <a:ln w="9525">
          <a:noFill/>
        </a:ln>
      </xdr:spPr>
    </xdr:pic>
    <xdr:clientData/>
  </xdr:twoCellAnchor>
  <xdr:twoCellAnchor editAs="oneCell">
    <xdr:from>
      <xdr:col>5</xdr:col>
      <xdr:colOff>181610</xdr:colOff>
      <xdr:row>44</xdr:row>
      <xdr:rowOff>0</xdr:rowOff>
    </xdr:from>
    <xdr:to>
      <xdr:col>5</xdr:col>
      <xdr:colOff>204470</xdr:colOff>
      <xdr:row>44</xdr:row>
      <xdr:rowOff>13335</xdr:rowOff>
    </xdr:to>
    <xdr:pic>
      <xdr:nvPicPr>
        <xdr:cNvPr id="20531" name="图片 1654" descr="C:\Users\ADMINI~1\AppData\Local\Temp\ksohtml\clip_image9742.png"/>
        <xdr:cNvPicPr>
          <a:picLocks noChangeAspect="1"/>
        </xdr:cNvPicPr>
      </xdr:nvPicPr>
      <xdr:blipFill>
        <a:blip r:embed="rId1"/>
        <a:stretch>
          <a:fillRect/>
        </a:stretch>
      </xdr:blipFill>
      <xdr:spPr>
        <a:xfrm rot="5160000">
          <a:off x="3924300" y="45397420"/>
          <a:ext cx="13335" cy="22860"/>
        </a:xfrm>
        <a:prstGeom prst="rect">
          <a:avLst/>
        </a:prstGeom>
        <a:noFill/>
        <a:ln w="9525">
          <a:noFill/>
        </a:ln>
      </xdr:spPr>
    </xdr:pic>
    <xdr:clientData/>
  </xdr:twoCellAnchor>
  <xdr:twoCellAnchor editAs="oneCell">
    <xdr:from>
      <xdr:col>1</xdr:col>
      <xdr:colOff>485775</xdr:colOff>
      <xdr:row>44</xdr:row>
      <xdr:rowOff>0</xdr:rowOff>
    </xdr:from>
    <xdr:to>
      <xdr:col>1</xdr:col>
      <xdr:colOff>734060</xdr:colOff>
      <xdr:row>44</xdr:row>
      <xdr:rowOff>12700</xdr:rowOff>
    </xdr:to>
    <xdr:pic>
      <xdr:nvPicPr>
        <xdr:cNvPr id="23507" name="图片 1411" descr="C:\Users\ADMINI~1\AppData\Local\Temp\ksohtml\clip_image12905.png"/>
        <xdr:cNvPicPr>
          <a:picLocks noChangeAspect="1"/>
        </xdr:cNvPicPr>
      </xdr:nvPicPr>
      <xdr:blipFill>
        <a:blip r:embed="rId2"/>
        <a:stretch>
          <a:fillRect/>
        </a:stretch>
      </xdr:blipFill>
      <xdr:spPr>
        <a:xfrm rot="4380000">
          <a:off x="1118870" y="45284390"/>
          <a:ext cx="12700" cy="248285"/>
        </a:xfrm>
        <a:prstGeom prst="rect">
          <a:avLst/>
        </a:prstGeom>
        <a:noFill/>
        <a:ln w="9525">
          <a:noFill/>
        </a:ln>
      </xdr:spPr>
    </xdr:pic>
    <xdr:clientData/>
  </xdr:twoCellAnchor>
  <xdr:twoCellAnchor editAs="oneCell">
    <xdr:from>
      <xdr:col>5</xdr:col>
      <xdr:colOff>196850</xdr:colOff>
      <xdr:row>44</xdr:row>
      <xdr:rowOff>0</xdr:rowOff>
    </xdr:from>
    <xdr:to>
      <xdr:col>5</xdr:col>
      <xdr:colOff>220345</xdr:colOff>
      <xdr:row>44</xdr:row>
      <xdr:rowOff>12700</xdr:rowOff>
    </xdr:to>
    <xdr:pic>
      <xdr:nvPicPr>
        <xdr:cNvPr id="24434" name="图片 1654" descr="C:\Users\ADMINI~1\AppData\Local\Temp\ksohtml\clip_image9742.png"/>
        <xdr:cNvPicPr>
          <a:picLocks noChangeAspect="1"/>
        </xdr:cNvPicPr>
      </xdr:nvPicPr>
      <xdr:blipFill>
        <a:blip r:embed="rId1"/>
        <a:stretch>
          <a:fillRect/>
        </a:stretch>
      </xdr:blipFill>
      <xdr:spPr>
        <a:xfrm rot="5160000">
          <a:off x="3940175" y="45396785"/>
          <a:ext cx="12700" cy="23495"/>
        </a:xfrm>
        <a:prstGeom prst="rect">
          <a:avLst/>
        </a:prstGeom>
        <a:noFill/>
        <a:ln w="9525">
          <a:noFill/>
        </a:ln>
      </xdr:spPr>
    </xdr:pic>
    <xdr:clientData/>
  </xdr:twoCellAnchor>
  <xdr:twoCellAnchor editAs="oneCell">
    <xdr:from>
      <xdr:col>2</xdr:col>
      <xdr:colOff>9525</xdr:colOff>
      <xdr:row>12</xdr:row>
      <xdr:rowOff>0</xdr:rowOff>
    </xdr:from>
    <xdr:to>
      <xdr:col>2</xdr:col>
      <xdr:colOff>257175</xdr:colOff>
      <xdr:row>12</xdr:row>
      <xdr:rowOff>9525</xdr:rowOff>
    </xdr:to>
    <xdr:pic>
      <xdr:nvPicPr>
        <xdr:cNvPr id="25994" name="图片 1411" descr="C:\Users\ADMINI~1\AppData\Local\Temp\ksohtml\clip_image12905.png"/>
        <xdr:cNvPicPr>
          <a:picLocks noChangeAspect="1"/>
        </xdr:cNvPicPr>
      </xdr:nvPicPr>
      <xdr:blipFill>
        <a:blip r:embed="rId2"/>
        <a:stretch>
          <a:fillRect/>
        </a:stretch>
      </xdr:blipFill>
      <xdr:spPr>
        <a:xfrm rot="4380000">
          <a:off x="1802130" y="5506720"/>
          <a:ext cx="9525" cy="247650"/>
        </a:xfrm>
        <a:prstGeom prst="rect">
          <a:avLst/>
        </a:prstGeom>
        <a:noFill/>
        <a:ln w="9525">
          <a:noFill/>
        </a:ln>
      </xdr:spPr>
    </xdr:pic>
    <xdr:clientData/>
  </xdr:twoCellAnchor>
  <xdr:twoCellAnchor editAs="oneCell">
    <xdr:from>
      <xdr:col>1</xdr:col>
      <xdr:colOff>1047115</xdr:colOff>
      <xdr:row>12</xdr:row>
      <xdr:rowOff>0</xdr:rowOff>
    </xdr:from>
    <xdr:to>
      <xdr:col>2</xdr:col>
      <xdr:colOff>165735</xdr:colOff>
      <xdr:row>12</xdr:row>
      <xdr:rowOff>33655</xdr:rowOff>
    </xdr:to>
    <xdr:pic>
      <xdr:nvPicPr>
        <xdr:cNvPr id="26098"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5504180"/>
          <a:ext cx="33655" cy="276860"/>
        </a:xfrm>
        <a:prstGeom prst="rect">
          <a:avLst/>
        </a:prstGeom>
        <a:noFill/>
        <a:ln w="9525">
          <a:noFill/>
        </a:ln>
      </xdr:spPr>
    </xdr:pic>
    <xdr:clientData/>
  </xdr:twoCellAnchor>
  <xdr:twoCellAnchor editAs="oneCell">
    <xdr:from>
      <xdr:col>1</xdr:col>
      <xdr:colOff>1047115</xdr:colOff>
      <xdr:row>12</xdr:row>
      <xdr:rowOff>0</xdr:rowOff>
    </xdr:from>
    <xdr:to>
      <xdr:col>2</xdr:col>
      <xdr:colOff>165735</xdr:colOff>
      <xdr:row>12</xdr:row>
      <xdr:rowOff>40005</xdr:rowOff>
    </xdr:to>
    <xdr:pic>
      <xdr:nvPicPr>
        <xdr:cNvPr id="26176"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5507355"/>
          <a:ext cx="40005" cy="276860"/>
        </a:xfrm>
        <a:prstGeom prst="rect">
          <a:avLst/>
        </a:prstGeom>
        <a:noFill/>
        <a:ln w="9525">
          <a:noFill/>
        </a:ln>
      </xdr:spPr>
    </xdr:pic>
    <xdr:clientData/>
  </xdr:twoCellAnchor>
  <xdr:twoCellAnchor editAs="oneCell">
    <xdr:from>
      <xdr:col>1</xdr:col>
      <xdr:colOff>1047115</xdr:colOff>
      <xdr:row>12</xdr:row>
      <xdr:rowOff>0</xdr:rowOff>
    </xdr:from>
    <xdr:to>
      <xdr:col>2</xdr:col>
      <xdr:colOff>165735</xdr:colOff>
      <xdr:row>12</xdr:row>
      <xdr:rowOff>46990</xdr:rowOff>
    </xdr:to>
    <xdr:pic>
      <xdr:nvPicPr>
        <xdr:cNvPr id="2628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5511165"/>
          <a:ext cx="46990" cy="276860"/>
        </a:xfrm>
        <a:prstGeom prst="rect">
          <a:avLst/>
        </a:prstGeom>
        <a:noFill/>
        <a:ln w="9525">
          <a:noFill/>
        </a:ln>
      </xdr:spPr>
    </xdr:pic>
    <xdr:clientData/>
  </xdr:twoCellAnchor>
  <xdr:twoCellAnchor editAs="oneCell">
    <xdr:from>
      <xdr:col>5</xdr:col>
      <xdr:colOff>196850</xdr:colOff>
      <xdr:row>12</xdr:row>
      <xdr:rowOff>0</xdr:rowOff>
    </xdr:from>
    <xdr:to>
      <xdr:col>5</xdr:col>
      <xdr:colOff>208280</xdr:colOff>
      <xdr:row>12</xdr:row>
      <xdr:rowOff>9525</xdr:rowOff>
    </xdr:to>
    <xdr:pic>
      <xdr:nvPicPr>
        <xdr:cNvPr id="26358" name="图片 1654" descr="C:\Users\ADMINI~1\AppData\Local\Temp\ksohtml\clip_image9742.png"/>
        <xdr:cNvPicPr>
          <a:picLocks noChangeAspect="1"/>
        </xdr:cNvPicPr>
      </xdr:nvPicPr>
      <xdr:blipFill>
        <a:blip r:embed="rId1"/>
        <a:stretch>
          <a:fillRect/>
        </a:stretch>
      </xdr:blipFill>
      <xdr:spPr>
        <a:xfrm rot="5160000">
          <a:off x="3935730" y="5624830"/>
          <a:ext cx="9525" cy="11430"/>
        </a:xfrm>
        <a:prstGeom prst="rect">
          <a:avLst/>
        </a:prstGeom>
        <a:noFill/>
        <a:ln w="9525">
          <a:noFill/>
        </a:ln>
      </xdr:spPr>
    </xdr:pic>
    <xdr:clientData/>
  </xdr:twoCellAnchor>
  <xdr:twoCellAnchor editAs="oneCell">
    <xdr:from>
      <xdr:col>2</xdr:col>
      <xdr:colOff>9525</xdr:colOff>
      <xdr:row>12</xdr:row>
      <xdr:rowOff>0</xdr:rowOff>
    </xdr:from>
    <xdr:to>
      <xdr:col>2</xdr:col>
      <xdr:colOff>257175</xdr:colOff>
      <xdr:row>12</xdr:row>
      <xdr:rowOff>13335</xdr:rowOff>
    </xdr:to>
    <xdr:pic>
      <xdr:nvPicPr>
        <xdr:cNvPr id="26486" name="图片 1411" descr="C:\Users\ADMINI~1\AppData\Local\Temp\ksohtml\clip_image12905.png"/>
        <xdr:cNvPicPr>
          <a:picLocks noChangeAspect="1"/>
        </xdr:cNvPicPr>
      </xdr:nvPicPr>
      <xdr:blipFill>
        <a:blip r:embed="rId2"/>
        <a:stretch>
          <a:fillRect/>
        </a:stretch>
      </xdr:blipFill>
      <xdr:spPr>
        <a:xfrm rot="4380000">
          <a:off x="1800225" y="5508625"/>
          <a:ext cx="13335" cy="247650"/>
        </a:xfrm>
        <a:prstGeom prst="rect">
          <a:avLst/>
        </a:prstGeom>
        <a:noFill/>
        <a:ln w="9525">
          <a:noFill/>
        </a:ln>
      </xdr:spPr>
    </xdr:pic>
    <xdr:clientData/>
  </xdr:twoCellAnchor>
  <xdr:twoCellAnchor editAs="oneCell">
    <xdr:from>
      <xdr:col>1</xdr:col>
      <xdr:colOff>1047115</xdr:colOff>
      <xdr:row>12</xdr:row>
      <xdr:rowOff>0</xdr:rowOff>
    </xdr:from>
    <xdr:to>
      <xdr:col>2</xdr:col>
      <xdr:colOff>165735</xdr:colOff>
      <xdr:row>12</xdr:row>
      <xdr:rowOff>53340</xdr:rowOff>
    </xdr:to>
    <xdr:pic>
      <xdr:nvPicPr>
        <xdr:cNvPr id="26772"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5514340"/>
          <a:ext cx="53340" cy="276860"/>
        </a:xfrm>
        <a:prstGeom prst="rect">
          <a:avLst/>
        </a:prstGeom>
        <a:noFill/>
        <a:ln w="9525">
          <a:noFill/>
        </a:ln>
      </xdr:spPr>
    </xdr:pic>
    <xdr:clientData/>
  </xdr:twoCellAnchor>
  <xdr:twoCellAnchor editAs="oneCell">
    <xdr:from>
      <xdr:col>5</xdr:col>
      <xdr:colOff>196850</xdr:colOff>
      <xdr:row>12</xdr:row>
      <xdr:rowOff>0</xdr:rowOff>
    </xdr:from>
    <xdr:to>
      <xdr:col>5</xdr:col>
      <xdr:colOff>208280</xdr:colOff>
      <xdr:row>12</xdr:row>
      <xdr:rowOff>13335</xdr:rowOff>
    </xdr:to>
    <xdr:pic>
      <xdr:nvPicPr>
        <xdr:cNvPr id="26850" name="图片 1654" descr="C:\Users\ADMINI~1\AppData\Local\Temp\ksohtml\clip_image9742.png"/>
        <xdr:cNvPicPr>
          <a:picLocks noChangeAspect="1"/>
        </xdr:cNvPicPr>
      </xdr:nvPicPr>
      <xdr:blipFill>
        <a:blip r:embed="rId1"/>
        <a:stretch>
          <a:fillRect/>
        </a:stretch>
      </xdr:blipFill>
      <xdr:spPr>
        <a:xfrm rot="5160000">
          <a:off x="3933825" y="5626735"/>
          <a:ext cx="13335" cy="11430"/>
        </a:xfrm>
        <a:prstGeom prst="rect">
          <a:avLst/>
        </a:prstGeom>
        <a:noFill/>
        <a:ln w="9525">
          <a:noFill/>
        </a:ln>
      </xdr:spPr>
    </xdr:pic>
    <xdr:clientData/>
  </xdr:twoCellAnchor>
  <xdr:twoCellAnchor editAs="oneCell">
    <xdr:from>
      <xdr:col>1</xdr:col>
      <xdr:colOff>1047115</xdr:colOff>
      <xdr:row>12</xdr:row>
      <xdr:rowOff>0</xdr:rowOff>
    </xdr:from>
    <xdr:to>
      <xdr:col>2</xdr:col>
      <xdr:colOff>175260</xdr:colOff>
      <xdr:row>12</xdr:row>
      <xdr:rowOff>33655</xdr:rowOff>
    </xdr:to>
    <xdr:pic>
      <xdr:nvPicPr>
        <xdr:cNvPr id="27004"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5499735"/>
          <a:ext cx="33655" cy="286385"/>
        </a:xfrm>
        <a:prstGeom prst="rect">
          <a:avLst/>
        </a:prstGeom>
        <a:noFill/>
        <a:ln w="9525">
          <a:noFill/>
        </a:ln>
      </xdr:spPr>
    </xdr:pic>
    <xdr:clientData/>
  </xdr:twoCellAnchor>
  <xdr:twoCellAnchor editAs="oneCell">
    <xdr:from>
      <xdr:col>1</xdr:col>
      <xdr:colOff>1047115</xdr:colOff>
      <xdr:row>12</xdr:row>
      <xdr:rowOff>0</xdr:rowOff>
    </xdr:from>
    <xdr:to>
      <xdr:col>2</xdr:col>
      <xdr:colOff>175260</xdr:colOff>
      <xdr:row>12</xdr:row>
      <xdr:rowOff>40005</xdr:rowOff>
    </xdr:to>
    <xdr:pic>
      <xdr:nvPicPr>
        <xdr:cNvPr id="27134"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5502910"/>
          <a:ext cx="40005" cy="286385"/>
        </a:xfrm>
        <a:prstGeom prst="rect">
          <a:avLst/>
        </a:prstGeom>
        <a:noFill/>
        <a:ln w="9525">
          <a:noFill/>
        </a:ln>
      </xdr:spPr>
    </xdr:pic>
    <xdr:clientData/>
  </xdr:twoCellAnchor>
  <xdr:twoCellAnchor editAs="oneCell">
    <xdr:from>
      <xdr:col>1</xdr:col>
      <xdr:colOff>876935</xdr:colOff>
      <xdr:row>12</xdr:row>
      <xdr:rowOff>0</xdr:rowOff>
    </xdr:from>
    <xdr:to>
      <xdr:col>2</xdr:col>
      <xdr:colOff>0</xdr:colOff>
      <xdr:row>12</xdr:row>
      <xdr:rowOff>13335</xdr:rowOff>
    </xdr:to>
    <xdr:pic>
      <xdr:nvPicPr>
        <xdr:cNvPr id="27602" name="图片 1411" descr="C:\Users\ADMINI~1\AppData\Local\Temp\ksohtml\clip_image12905.png"/>
        <xdr:cNvPicPr>
          <a:picLocks noChangeAspect="1"/>
        </xdr:cNvPicPr>
      </xdr:nvPicPr>
      <xdr:blipFill>
        <a:blip r:embed="rId2"/>
        <a:stretch>
          <a:fillRect/>
        </a:stretch>
      </xdr:blipFill>
      <xdr:spPr>
        <a:xfrm rot="4380000">
          <a:off x="1526540" y="5492115"/>
          <a:ext cx="13335" cy="281305"/>
        </a:xfrm>
        <a:prstGeom prst="rect">
          <a:avLst/>
        </a:prstGeom>
        <a:noFill/>
        <a:ln w="9525">
          <a:noFill/>
        </a:ln>
      </xdr:spPr>
    </xdr:pic>
    <xdr:clientData/>
  </xdr:twoCellAnchor>
  <xdr:twoCellAnchor editAs="oneCell">
    <xdr:from>
      <xdr:col>5</xdr:col>
      <xdr:colOff>196850</xdr:colOff>
      <xdr:row>12</xdr:row>
      <xdr:rowOff>0</xdr:rowOff>
    </xdr:from>
    <xdr:to>
      <xdr:col>5</xdr:col>
      <xdr:colOff>220345</xdr:colOff>
      <xdr:row>12</xdr:row>
      <xdr:rowOff>13335</xdr:rowOff>
    </xdr:to>
    <xdr:pic>
      <xdr:nvPicPr>
        <xdr:cNvPr id="28529" name="图片 1654" descr="C:\Users\ADMINI~1\AppData\Local\Temp\ksohtml\clip_image9742.png"/>
        <xdr:cNvPicPr>
          <a:picLocks noChangeAspect="1"/>
        </xdr:cNvPicPr>
      </xdr:nvPicPr>
      <xdr:blipFill>
        <a:blip r:embed="rId1"/>
        <a:stretch>
          <a:fillRect/>
        </a:stretch>
      </xdr:blipFill>
      <xdr:spPr>
        <a:xfrm rot="5160000">
          <a:off x="3940175" y="5621020"/>
          <a:ext cx="13335" cy="23495"/>
        </a:xfrm>
        <a:prstGeom prst="rect">
          <a:avLst/>
        </a:prstGeom>
        <a:noFill/>
        <a:ln w="9525">
          <a:noFill/>
        </a:ln>
      </xdr:spPr>
    </xdr:pic>
    <xdr:clientData/>
  </xdr:twoCellAnchor>
  <xdr:twoCellAnchor editAs="oneCell">
    <xdr:from>
      <xdr:col>5</xdr:col>
      <xdr:colOff>181610</xdr:colOff>
      <xdr:row>12</xdr:row>
      <xdr:rowOff>0</xdr:rowOff>
    </xdr:from>
    <xdr:to>
      <xdr:col>5</xdr:col>
      <xdr:colOff>204470</xdr:colOff>
      <xdr:row>12</xdr:row>
      <xdr:rowOff>13335</xdr:rowOff>
    </xdr:to>
    <xdr:pic>
      <xdr:nvPicPr>
        <xdr:cNvPr id="28721" name="图片 1654" descr="C:\Users\ADMINI~1\AppData\Local\Temp\ksohtml\clip_image9742.png"/>
        <xdr:cNvPicPr>
          <a:picLocks noChangeAspect="1"/>
        </xdr:cNvPicPr>
      </xdr:nvPicPr>
      <xdr:blipFill>
        <a:blip r:embed="rId1"/>
        <a:stretch>
          <a:fillRect/>
        </a:stretch>
      </xdr:blipFill>
      <xdr:spPr>
        <a:xfrm rot="5160000">
          <a:off x="3924300" y="5621020"/>
          <a:ext cx="13335" cy="22860"/>
        </a:xfrm>
        <a:prstGeom prst="rect">
          <a:avLst/>
        </a:prstGeom>
        <a:noFill/>
        <a:ln w="9525">
          <a:noFill/>
        </a:ln>
      </xdr:spPr>
    </xdr:pic>
    <xdr:clientData/>
  </xdr:twoCellAnchor>
  <xdr:twoCellAnchor editAs="oneCell">
    <xdr:from>
      <xdr:col>2</xdr:col>
      <xdr:colOff>9525</xdr:colOff>
      <xdr:row>47</xdr:row>
      <xdr:rowOff>0</xdr:rowOff>
    </xdr:from>
    <xdr:to>
      <xdr:col>2</xdr:col>
      <xdr:colOff>257175</xdr:colOff>
      <xdr:row>47</xdr:row>
      <xdr:rowOff>9525</xdr:rowOff>
    </xdr:to>
    <xdr:pic>
      <xdr:nvPicPr>
        <xdr:cNvPr id="30089" name="图片 1411" descr="C:\Users\ADMINI~1\AppData\Local\Temp\ksohtml\clip_image12905.png"/>
        <xdr:cNvPicPr>
          <a:picLocks noChangeAspect="1"/>
        </xdr:cNvPicPr>
      </xdr:nvPicPr>
      <xdr:blipFill>
        <a:blip r:embed="rId2"/>
        <a:stretch>
          <a:fillRect/>
        </a:stretch>
      </xdr:blipFill>
      <xdr:spPr>
        <a:xfrm rot="4380000">
          <a:off x="1802130" y="49715420"/>
          <a:ext cx="9525" cy="247650"/>
        </a:xfrm>
        <a:prstGeom prst="rect">
          <a:avLst/>
        </a:prstGeom>
        <a:noFill/>
        <a:ln w="9525">
          <a:noFill/>
        </a:ln>
      </xdr:spPr>
    </xdr:pic>
    <xdr:clientData/>
  </xdr:twoCellAnchor>
  <xdr:twoCellAnchor editAs="oneCell">
    <xdr:from>
      <xdr:col>1</xdr:col>
      <xdr:colOff>1047115</xdr:colOff>
      <xdr:row>47</xdr:row>
      <xdr:rowOff>0</xdr:rowOff>
    </xdr:from>
    <xdr:to>
      <xdr:col>2</xdr:col>
      <xdr:colOff>165735</xdr:colOff>
      <xdr:row>47</xdr:row>
      <xdr:rowOff>33655</xdr:rowOff>
    </xdr:to>
    <xdr:pic>
      <xdr:nvPicPr>
        <xdr:cNvPr id="30193"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49712880"/>
          <a:ext cx="33655" cy="276860"/>
        </a:xfrm>
        <a:prstGeom prst="rect">
          <a:avLst/>
        </a:prstGeom>
        <a:noFill/>
        <a:ln w="9525">
          <a:noFill/>
        </a:ln>
      </xdr:spPr>
    </xdr:pic>
    <xdr:clientData/>
  </xdr:twoCellAnchor>
  <xdr:twoCellAnchor editAs="oneCell">
    <xdr:from>
      <xdr:col>1</xdr:col>
      <xdr:colOff>1047115</xdr:colOff>
      <xdr:row>47</xdr:row>
      <xdr:rowOff>0</xdr:rowOff>
    </xdr:from>
    <xdr:to>
      <xdr:col>2</xdr:col>
      <xdr:colOff>165735</xdr:colOff>
      <xdr:row>47</xdr:row>
      <xdr:rowOff>40005</xdr:rowOff>
    </xdr:to>
    <xdr:pic>
      <xdr:nvPicPr>
        <xdr:cNvPr id="30271"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49716055"/>
          <a:ext cx="40005" cy="276860"/>
        </a:xfrm>
        <a:prstGeom prst="rect">
          <a:avLst/>
        </a:prstGeom>
        <a:noFill/>
        <a:ln w="9525">
          <a:noFill/>
        </a:ln>
      </xdr:spPr>
    </xdr:pic>
    <xdr:clientData/>
  </xdr:twoCellAnchor>
  <xdr:twoCellAnchor editAs="oneCell">
    <xdr:from>
      <xdr:col>1</xdr:col>
      <xdr:colOff>1047115</xdr:colOff>
      <xdr:row>47</xdr:row>
      <xdr:rowOff>0</xdr:rowOff>
    </xdr:from>
    <xdr:to>
      <xdr:col>2</xdr:col>
      <xdr:colOff>165735</xdr:colOff>
      <xdr:row>47</xdr:row>
      <xdr:rowOff>46990</xdr:rowOff>
    </xdr:to>
    <xdr:pic>
      <xdr:nvPicPr>
        <xdr:cNvPr id="30375"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49719865"/>
          <a:ext cx="46990" cy="276860"/>
        </a:xfrm>
        <a:prstGeom prst="rect">
          <a:avLst/>
        </a:prstGeom>
        <a:noFill/>
        <a:ln w="9525">
          <a:noFill/>
        </a:ln>
      </xdr:spPr>
    </xdr:pic>
    <xdr:clientData/>
  </xdr:twoCellAnchor>
  <xdr:twoCellAnchor editAs="oneCell">
    <xdr:from>
      <xdr:col>5</xdr:col>
      <xdr:colOff>196850</xdr:colOff>
      <xdr:row>47</xdr:row>
      <xdr:rowOff>0</xdr:rowOff>
    </xdr:from>
    <xdr:to>
      <xdr:col>5</xdr:col>
      <xdr:colOff>208280</xdr:colOff>
      <xdr:row>47</xdr:row>
      <xdr:rowOff>9525</xdr:rowOff>
    </xdr:to>
    <xdr:pic>
      <xdr:nvPicPr>
        <xdr:cNvPr id="30453" name="图片 1654" descr="C:\Users\ADMINI~1\AppData\Local\Temp\ksohtml\clip_image9742.png"/>
        <xdr:cNvPicPr>
          <a:picLocks noChangeAspect="1"/>
        </xdr:cNvPicPr>
      </xdr:nvPicPr>
      <xdr:blipFill>
        <a:blip r:embed="rId1"/>
        <a:stretch>
          <a:fillRect/>
        </a:stretch>
      </xdr:blipFill>
      <xdr:spPr>
        <a:xfrm rot="5160000">
          <a:off x="3935730" y="49833530"/>
          <a:ext cx="9525" cy="11430"/>
        </a:xfrm>
        <a:prstGeom prst="rect">
          <a:avLst/>
        </a:prstGeom>
        <a:noFill/>
        <a:ln w="9525">
          <a:noFill/>
        </a:ln>
      </xdr:spPr>
    </xdr:pic>
    <xdr:clientData/>
  </xdr:twoCellAnchor>
  <xdr:twoCellAnchor editAs="oneCell">
    <xdr:from>
      <xdr:col>2</xdr:col>
      <xdr:colOff>9525</xdr:colOff>
      <xdr:row>47</xdr:row>
      <xdr:rowOff>0</xdr:rowOff>
    </xdr:from>
    <xdr:to>
      <xdr:col>2</xdr:col>
      <xdr:colOff>257175</xdr:colOff>
      <xdr:row>47</xdr:row>
      <xdr:rowOff>13335</xdr:rowOff>
    </xdr:to>
    <xdr:pic>
      <xdr:nvPicPr>
        <xdr:cNvPr id="30581" name="图片 1411" descr="C:\Users\ADMINI~1\AppData\Local\Temp\ksohtml\clip_image12905.png"/>
        <xdr:cNvPicPr>
          <a:picLocks noChangeAspect="1"/>
        </xdr:cNvPicPr>
      </xdr:nvPicPr>
      <xdr:blipFill>
        <a:blip r:embed="rId2"/>
        <a:stretch>
          <a:fillRect/>
        </a:stretch>
      </xdr:blipFill>
      <xdr:spPr>
        <a:xfrm rot="4380000">
          <a:off x="1800225" y="49717325"/>
          <a:ext cx="13335" cy="247650"/>
        </a:xfrm>
        <a:prstGeom prst="rect">
          <a:avLst/>
        </a:prstGeom>
        <a:noFill/>
        <a:ln w="9525">
          <a:noFill/>
        </a:ln>
      </xdr:spPr>
    </xdr:pic>
    <xdr:clientData/>
  </xdr:twoCellAnchor>
  <xdr:twoCellAnchor editAs="oneCell">
    <xdr:from>
      <xdr:col>1</xdr:col>
      <xdr:colOff>1047115</xdr:colOff>
      <xdr:row>47</xdr:row>
      <xdr:rowOff>0</xdr:rowOff>
    </xdr:from>
    <xdr:to>
      <xdr:col>2</xdr:col>
      <xdr:colOff>165735</xdr:colOff>
      <xdr:row>47</xdr:row>
      <xdr:rowOff>53340</xdr:rowOff>
    </xdr:to>
    <xdr:pic>
      <xdr:nvPicPr>
        <xdr:cNvPr id="30867"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49723040"/>
          <a:ext cx="53340" cy="276860"/>
        </a:xfrm>
        <a:prstGeom prst="rect">
          <a:avLst/>
        </a:prstGeom>
        <a:noFill/>
        <a:ln w="9525">
          <a:noFill/>
        </a:ln>
      </xdr:spPr>
    </xdr:pic>
    <xdr:clientData/>
  </xdr:twoCellAnchor>
  <xdr:twoCellAnchor editAs="oneCell">
    <xdr:from>
      <xdr:col>5</xdr:col>
      <xdr:colOff>196850</xdr:colOff>
      <xdr:row>47</xdr:row>
      <xdr:rowOff>0</xdr:rowOff>
    </xdr:from>
    <xdr:to>
      <xdr:col>5</xdr:col>
      <xdr:colOff>208280</xdr:colOff>
      <xdr:row>47</xdr:row>
      <xdr:rowOff>13335</xdr:rowOff>
    </xdr:to>
    <xdr:pic>
      <xdr:nvPicPr>
        <xdr:cNvPr id="30945" name="图片 1654" descr="C:\Users\ADMINI~1\AppData\Local\Temp\ksohtml\clip_image9742.png"/>
        <xdr:cNvPicPr>
          <a:picLocks noChangeAspect="1"/>
        </xdr:cNvPicPr>
      </xdr:nvPicPr>
      <xdr:blipFill>
        <a:blip r:embed="rId1"/>
        <a:stretch>
          <a:fillRect/>
        </a:stretch>
      </xdr:blipFill>
      <xdr:spPr>
        <a:xfrm rot="5160000">
          <a:off x="3933825" y="49835435"/>
          <a:ext cx="13335" cy="11430"/>
        </a:xfrm>
        <a:prstGeom prst="rect">
          <a:avLst/>
        </a:prstGeom>
        <a:noFill/>
        <a:ln w="9525">
          <a:noFill/>
        </a:ln>
      </xdr:spPr>
    </xdr:pic>
    <xdr:clientData/>
  </xdr:twoCellAnchor>
  <xdr:twoCellAnchor editAs="oneCell">
    <xdr:from>
      <xdr:col>1</xdr:col>
      <xdr:colOff>1047115</xdr:colOff>
      <xdr:row>47</xdr:row>
      <xdr:rowOff>0</xdr:rowOff>
    </xdr:from>
    <xdr:to>
      <xdr:col>2</xdr:col>
      <xdr:colOff>175260</xdr:colOff>
      <xdr:row>47</xdr:row>
      <xdr:rowOff>33655</xdr:rowOff>
    </xdr:to>
    <xdr:pic>
      <xdr:nvPicPr>
        <xdr:cNvPr id="31099"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49708435"/>
          <a:ext cx="33655" cy="286385"/>
        </a:xfrm>
        <a:prstGeom prst="rect">
          <a:avLst/>
        </a:prstGeom>
        <a:noFill/>
        <a:ln w="9525">
          <a:noFill/>
        </a:ln>
      </xdr:spPr>
    </xdr:pic>
    <xdr:clientData/>
  </xdr:twoCellAnchor>
  <xdr:twoCellAnchor editAs="oneCell">
    <xdr:from>
      <xdr:col>1</xdr:col>
      <xdr:colOff>1047115</xdr:colOff>
      <xdr:row>47</xdr:row>
      <xdr:rowOff>0</xdr:rowOff>
    </xdr:from>
    <xdr:to>
      <xdr:col>2</xdr:col>
      <xdr:colOff>175260</xdr:colOff>
      <xdr:row>47</xdr:row>
      <xdr:rowOff>40005</xdr:rowOff>
    </xdr:to>
    <xdr:pic>
      <xdr:nvPicPr>
        <xdr:cNvPr id="31229"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49711610"/>
          <a:ext cx="40005" cy="286385"/>
        </a:xfrm>
        <a:prstGeom prst="rect">
          <a:avLst/>
        </a:prstGeom>
        <a:noFill/>
        <a:ln w="9525">
          <a:noFill/>
        </a:ln>
      </xdr:spPr>
    </xdr:pic>
    <xdr:clientData/>
  </xdr:twoCellAnchor>
  <xdr:twoCellAnchor editAs="oneCell">
    <xdr:from>
      <xdr:col>1</xdr:col>
      <xdr:colOff>876935</xdr:colOff>
      <xdr:row>47</xdr:row>
      <xdr:rowOff>0</xdr:rowOff>
    </xdr:from>
    <xdr:to>
      <xdr:col>2</xdr:col>
      <xdr:colOff>0</xdr:colOff>
      <xdr:row>47</xdr:row>
      <xdr:rowOff>13335</xdr:rowOff>
    </xdr:to>
    <xdr:pic>
      <xdr:nvPicPr>
        <xdr:cNvPr id="31697" name="图片 1411" descr="C:\Users\ADMINI~1\AppData\Local\Temp\ksohtml\clip_image12905.png"/>
        <xdr:cNvPicPr>
          <a:picLocks noChangeAspect="1"/>
        </xdr:cNvPicPr>
      </xdr:nvPicPr>
      <xdr:blipFill>
        <a:blip r:embed="rId2"/>
        <a:stretch>
          <a:fillRect/>
        </a:stretch>
      </xdr:blipFill>
      <xdr:spPr>
        <a:xfrm rot="4380000">
          <a:off x="1526540" y="49700815"/>
          <a:ext cx="13335" cy="281305"/>
        </a:xfrm>
        <a:prstGeom prst="rect">
          <a:avLst/>
        </a:prstGeom>
        <a:noFill/>
        <a:ln w="9525">
          <a:noFill/>
        </a:ln>
      </xdr:spPr>
    </xdr:pic>
    <xdr:clientData/>
  </xdr:twoCellAnchor>
  <xdr:twoCellAnchor editAs="oneCell">
    <xdr:from>
      <xdr:col>5</xdr:col>
      <xdr:colOff>196850</xdr:colOff>
      <xdr:row>47</xdr:row>
      <xdr:rowOff>0</xdr:rowOff>
    </xdr:from>
    <xdr:to>
      <xdr:col>5</xdr:col>
      <xdr:colOff>220345</xdr:colOff>
      <xdr:row>47</xdr:row>
      <xdr:rowOff>13335</xdr:rowOff>
    </xdr:to>
    <xdr:pic>
      <xdr:nvPicPr>
        <xdr:cNvPr id="32624" name="图片 1654" descr="C:\Users\ADMINI~1\AppData\Local\Temp\ksohtml\clip_image9742.png"/>
        <xdr:cNvPicPr>
          <a:picLocks noChangeAspect="1"/>
        </xdr:cNvPicPr>
      </xdr:nvPicPr>
      <xdr:blipFill>
        <a:blip r:embed="rId1"/>
        <a:stretch>
          <a:fillRect/>
        </a:stretch>
      </xdr:blipFill>
      <xdr:spPr>
        <a:xfrm rot="5160000">
          <a:off x="3940175" y="49829720"/>
          <a:ext cx="13335" cy="23495"/>
        </a:xfrm>
        <a:prstGeom prst="rect">
          <a:avLst/>
        </a:prstGeom>
        <a:noFill/>
        <a:ln w="9525">
          <a:noFill/>
        </a:ln>
      </xdr:spPr>
    </xdr:pic>
    <xdr:clientData/>
  </xdr:twoCellAnchor>
  <xdr:twoCellAnchor editAs="oneCell">
    <xdr:from>
      <xdr:col>5</xdr:col>
      <xdr:colOff>181610</xdr:colOff>
      <xdr:row>47</xdr:row>
      <xdr:rowOff>0</xdr:rowOff>
    </xdr:from>
    <xdr:to>
      <xdr:col>5</xdr:col>
      <xdr:colOff>204470</xdr:colOff>
      <xdr:row>47</xdr:row>
      <xdr:rowOff>13335</xdr:rowOff>
    </xdr:to>
    <xdr:pic>
      <xdr:nvPicPr>
        <xdr:cNvPr id="32816" name="图片 1654" descr="C:\Users\ADMINI~1\AppData\Local\Temp\ksohtml\clip_image9742.png"/>
        <xdr:cNvPicPr>
          <a:picLocks noChangeAspect="1"/>
        </xdr:cNvPicPr>
      </xdr:nvPicPr>
      <xdr:blipFill>
        <a:blip r:embed="rId1"/>
        <a:stretch>
          <a:fillRect/>
        </a:stretch>
      </xdr:blipFill>
      <xdr:spPr>
        <a:xfrm rot="5160000">
          <a:off x="3924300" y="49829720"/>
          <a:ext cx="13335" cy="22860"/>
        </a:xfrm>
        <a:prstGeom prst="rect">
          <a:avLst/>
        </a:prstGeom>
        <a:noFill/>
        <a:ln w="9525">
          <a:noFill/>
        </a:ln>
      </xdr:spPr>
    </xdr:pic>
    <xdr:clientData/>
  </xdr:twoCellAnchor>
  <xdr:twoCellAnchor editAs="oneCell">
    <xdr:from>
      <xdr:col>1</xdr:col>
      <xdr:colOff>876935</xdr:colOff>
      <xdr:row>47</xdr:row>
      <xdr:rowOff>0</xdr:rowOff>
    </xdr:from>
    <xdr:to>
      <xdr:col>2</xdr:col>
      <xdr:colOff>0</xdr:colOff>
      <xdr:row>47</xdr:row>
      <xdr:rowOff>12700</xdr:rowOff>
    </xdr:to>
    <xdr:pic>
      <xdr:nvPicPr>
        <xdr:cNvPr id="35792" name="图片 1411" descr="C:\Users\ADMINI~1\AppData\Local\Temp\ksohtml\clip_image12905.png"/>
        <xdr:cNvPicPr>
          <a:picLocks noChangeAspect="1"/>
        </xdr:cNvPicPr>
      </xdr:nvPicPr>
      <xdr:blipFill>
        <a:blip r:embed="rId2"/>
        <a:stretch>
          <a:fillRect/>
        </a:stretch>
      </xdr:blipFill>
      <xdr:spPr>
        <a:xfrm rot="4380000">
          <a:off x="1526540" y="49700180"/>
          <a:ext cx="12700" cy="281305"/>
        </a:xfrm>
        <a:prstGeom prst="rect">
          <a:avLst/>
        </a:prstGeom>
        <a:noFill/>
        <a:ln w="9525">
          <a:noFill/>
        </a:ln>
      </xdr:spPr>
    </xdr:pic>
    <xdr:clientData/>
  </xdr:twoCellAnchor>
  <xdr:twoCellAnchor editAs="oneCell">
    <xdr:from>
      <xdr:col>5</xdr:col>
      <xdr:colOff>196850</xdr:colOff>
      <xdr:row>47</xdr:row>
      <xdr:rowOff>0</xdr:rowOff>
    </xdr:from>
    <xdr:to>
      <xdr:col>5</xdr:col>
      <xdr:colOff>220345</xdr:colOff>
      <xdr:row>47</xdr:row>
      <xdr:rowOff>12700</xdr:rowOff>
    </xdr:to>
    <xdr:pic>
      <xdr:nvPicPr>
        <xdr:cNvPr id="36719" name="图片 1654" descr="C:\Users\ADMINI~1\AppData\Local\Temp\ksohtml\clip_image9742.png"/>
        <xdr:cNvPicPr>
          <a:picLocks noChangeAspect="1"/>
        </xdr:cNvPicPr>
      </xdr:nvPicPr>
      <xdr:blipFill>
        <a:blip r:embed="rId1"/>
        <a:stretch>
          <a:fillRect/>
        </a:stretch>
      </xdr:blipFill>
      <xdr:spPr>
        <a:xfrm rot="5160000">
          <a:off x="3940175" y="49829085"/>
          <a:ext cx="12700" cy="23495"/>
        </a:xfrm>
        <a:prstGeom prst="rect">
          <a:avLst/>
        </a:prstGeom>
        <a:noFill/>
        <a:ln w="9525">
          <a:noFill/>
        </a:ln>
      </xdr:spPr>
    </xdr:pic>
    <xdr:clientData/>
  </xdr:twoCellAnchor>
  <xdr:twoCellAnchor editAs="oneCell">
    <xdr:from>
      <xdr:col>5</xdr:col>
      <xdr:colOff>199390</xdr:colOff>
      <xdr:row>110</xdr:row>
      <xdr:rowOff>0</xdr:rowOff>
    </xdr:from>
    <xdr:to>
      <xdr:col>5</xdr:col>
      <xdr:colOff>212725</xdr:colOff>
      <xdr:row>110</xdr:row>
      <xdr:rowOff>12065</xdr:rowOff>
    </xdr:to>
    <xdr:pic>
      <xdr:nvPicPr>
        <xdr:cNvPr id="44036" name="图片 1654" descr="C:\Users\ADMINI~1\AppData\Local\Temp\ksohtml\clip_image9742.png"/>
        <xdr:cNvPicPr>
          <a:picLocks noChangeAspect="1"/>
        </xdr:cNvPicPr>
      </xdr:nvPicPr>
      <xdr:blipFill>
        <a:blip r:embed="rId1"/>
        <a:stretch>
          <a:fillRect/>
        </a:stretch>
      </xdr:blipFill>
      <xdr:spPr>
        <a:xfrm rot="5160000">
          <a:off x="3938270" y="131412615"/>
          <a:ext cx="12065" cy="13335"/>
        </a:xfrm>
        <a:prstGeom prst="rect">
          <a:avLst/>
        </a:prstGeom>
        <a:noFill/>
        <a:ln w="9525">
          <a:noFill/>
        </a:ln>
      </xdr:spPr>
    </xdr:pic>
    <xdr:clientData/>
  </xdr:twoCellAnchor>
  <xdr:twoCellAnchor editAs="oneCell">
    <xdr:from>
      <xdr:col>5</xdr:col>
      <xdr:colOff>199390</xdr:colOff>
      <xdr:row>110</xdr:row>
      <xdr:rowOff>0</xdr:rowOff>
    </xdr:from>
    <xdr:to>
      <xdr:col>5</xdr:col>
      <xdr:colOff>216535</xdr:colOff>
      <xdr:row>110</xdr:row>
      <xdr:rowOff>12065</xdr:rowOff>
    </xdr:to>
    <xdr:pic>
      <xdr:nvPicPr>
        <xdr:cNvPr id="44132" name="图片 1654" descr="C:\Users\ADMINI~1\AppData\Local\Temp\ksohtml\clip_image9742.png"/>
        <xdr:cNvPicPr>
          <a:picLocks noChangeAspect="1"/>
        </xdr:cNvPicPr>
      </xdr:nvPicPr>
      <xdr:blipFill>
        <a:blip r:embed="rId1"/>
        <a:stretch>
          <a:fillRect/>
        </a:stretch>
      </xdr:blipFill>
      <xdr:spPr>
        <a:xfrm rot="5160000">
          <a:off x="3940175" y="131410710"/>
          <a:ext cx="12065" cy="17145"/>
        </a:xfrm>
        <a:prstGeom prst="rect">
          <a:avLst/>
        </a:prstGeom>
        <a:noFill/>
        <a:ln w="9525">
          <a:noFill/>
        </a:ln>
      </xdr:spPr>
    </xdr:pic>
    <xdr:clientData/>
  </xdr:twoCellAnchor>
  <xdr:twoCellAnchor editAs="oneCell">
    <xdr:from>
      <xdr:col>5</xdr:col>
      <xdr:colOff>185420</xdr:colOff>
      <xdr:row>110</xdr:row>
      <xdr:rowOff>0</xdr:rowOff>
    </xdr:from>
    <xdr:to>
      <xdr:col>5</xdr:col>
      <xdr:colOff>212725</xdr:colOff>
      <xdr:row>110</xdr:row>
      <xdr:rowOff>12065</xdr:rowOff>
    </xdr:to>
    <xdr:pic>
      <xdr:nvPicPr>
        <xdr:cNvPr id="44324" name="图片 1654" descr="C:\Users\ADMINI~1\AppData\Local\Temp\ksohtml\clip_image9742.png"/>
        <xdr:cNvPicPr>
          <a:picLocks noChangeAspect="1"/>
        </xdr:cNvPicPr>
      </xdr:nvPicPr>
      <xdr:blipFill>
        <a:blip r:embed="rId1"/>
        <a:stretch>
          <a:fillRect/>
        </a:stretch>
      </xdr:blipFill>
      <xdr:spPr>
        <a:xfrm rot="5160000">
          <a:off x="3931285" y="131405630"/>
          <a:ext cx="12065" cy="27305"/>
        </a:xfrm>
        <a:prstGeom prst="rect">
          <a:avLst/>
        </a:prstGeom>
        <a:noFill/>
        <a:ln w="9525">
          <a:noFill/>
        </a:ln>
      </xdr:spPr>
    </xdr:pic>
    <xdr:clientData/>
  </xdr:twoCellAnchor>
  <xdr:twoCellAnchor editAs="oneCell">
    <xdr:from>
      <xdr:col>16</xdr:col>
      <xdr:colOff>191770</xdr:colOff>
      <xdr:row>110</xdr:row>
      <xdr:rowOff>0</xdr:rowOff>
    </xdr:from>
    <xdr:to>
      <xdr:col>16</xdr:col>
      <xdr:colOff>201930</xdr:colOff>
      <xdr:row>110</xdr:row>
      <xdr:rowOff>12065</xdr:rowOff>
    </xdr:to>
    <xdr:pic>
      <xdr:nvPicPr>
        <xdr:cNvPr id="45692" name="图片 1654" descr="C:\Users\ADMINI~1\AppData\Local\Temp\ksohtml\clip_image9742.png"/>
        <xdr:cNvPicPr>
          <a:picLocks noChangeAspect="1"/>
        </xdr:cNvPicPr>
      </xdr:nvPicPr>
      <xdr:blipFill>
        <a:blip r:embed="rId1"/>
        <a:stretch>
          <a:fillRect/>
        </a:stretch>
      </xdr:blipFill>
      <xdr:spPr>
        <a:xfrm rot="5160000">
          <a:off x="15070455" y="131413885"/>
          <a:ext cx="12065" cy="10160"/>
        </a:xfrm>
        <a:prstGeom prst="rect">
          <a:avLst/>
        </a:prstGeom>
        <a:noFill/>
        <a:ln w="9525">
          <a:noFill/>
        </a:ln>
      </xdr:spPr>
    </xdr:pic>
    <xdr:clientData/>
  </xdr:twoCellAnchor>
  <xdr:twoCellAnchor editAs="oneCell">
    <xdr:from>
      <xdr:col>15</xdr:col>
      <xdr:colOff>191770</xdr:colOff>
      <xdr:row>110</xdr:row>
      <xdr:rowOff>0</xdr:rowOff>
    </xdr:from>
    <xdr:to>
      <xdr:col>15</xdr:col>
      <xdr:colOff>201930</xdr:colOff>
      <xdr:row>110</xdr:row>
      <xdr:rowOff>12065</xdr:rowOff>
    </xdr:to>
    <xdr:pic>
      <xdr:nvPicPr>
        <xdr:cNvPr id="47114" name="图片 1654" descr="C:\Users\ADMINI~1\AppData\Local\Temp\ksohtml\clip_image9742.png"/>
        <xdr:cNvPicPr>
          <a:picLocks noChangeAspect="1"/>
        </xdr:cNvPicPr>
      </xdr:nvPicPr>
      <xdr:blipFill>
        <a:blip r:embed="rId1"/>
        <a:stretch>
          <a:fillRect/>
        </a:stretch>
      </xdr:blipFill>
      <xdr:spPr>
        <a:xfrm rot="5160000">
          <a:off x="14533245" y="131413885"/>
          <a:ext cx="12065" cy="10160"/>
        </a:xfrm>
        <a:prstGeom prst="rect">
          <a:avLst/>
        </a:prstGeom>
        <a:noFill/>
        <a:ln w="9525">
          <a:noFill/>
        </a:ln>
      </xdr:spPr>
    </xdr:pic>
    <xdr:clientData/>
  </xdr:twoCellAnchor>
  <xdr:twoCellAnchor editAs="oneCell">
    <xdr:from>
      <xdr:col>2</xdr:col>
      <xdr:colOff>9525</xdr:colOff>
      <xdr:row>13</xdr:row>
      <xdr:rowOff>0</xdr:rowOff>
    </xdr:from>
    <xdr:to>
      <xdr:col>2</xdr:col>
      <xdr:colOff>257175</xdr:colOff>
      <xdr:row>13</xdr:row>
      <xdr:rowOff>9525</xdr:rowOff>
    </xdr:to>
    <xdr:pic>
      <xdr:nvPicPr>
        <xdr:cNvPr id="56726" name="图片 1411" descr="C:\Users\ADMINI~1\AppData\Local\Temp\ksohtml\clip_image12905.png"/>
        <xdr:cNvPicPr>
          <a:picLocks noChangeAspect="1"/>
        </xdr:cNvPicPr>
      </xdr:nvPicPr>
      <xdr:blipFill>
        <a:blip r:embed="rId2"/>
        <a:stretch>
          <a:fillRect/>
        </a:stretch>
      </xdr:blipFill>
      <xdr:spPr>
        <a:xfrm rot="4380000">
          <a:off x="1802130" y="5938520"/>
          <a:ext cx="9525" cy="247650"/>
        </a:xfrm>
        <a:prstGeom prst="rect">
          <a:avLst/>
        </a:prstGeom>
        <a:noFill/>
        <a:ln w="9525">
          <a:noFill/>
        </a:ln>
      </xdr:spPr>
    </xdr:pic>
    <xdr:clientData/>
  </xdr:twoCellAnchor>
  <xdr:twoCellAnchor editAs="oneCell">
    <xdr:from>
      <xdr:col>1</xdr:col>
      <xdr:colOff>1047115</xdr:colOff>
      <xdr:row>13</xdr:row>
      <xdr:rowOff>0</xdr:rowOff>
    </xdr:from>
    <xdr:to>
      <xdr:col>2</xdr:col>
      <xdr:colOff>165735</xdr:colOff>
      <xdr:row>13</xdr:row>
      <xdr:rowOff>33655</xdr:rowOff>
    </xdr:to>
    <xdr:pic>
      <xdr:nvPicPr>
        <xdr:cNvPr id="56830"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5935980"/>
          <a:ext cx="33655" cy="276860"/>
        </a:xfrm>
        <a:prstGeom prst="rect">
          <a:avLst/>
        </a:prstGeom>
        <a:noFill/>
        <a:ln w="9525">
          <a:noFill/>
        </a:ln>
      </xdr:spPr>
    </xdr:pic>
    <xdr:clientData/>
  </xdr:twoCellAnchor>
  <xdr:twoCellAnchor editAs="oneCell">
    <xdr:from>
      <xdr:col>1</xdr:col>
      <xdr:colOff>1047115</xdr:colOff>
      <xdr:row>13</xdr:row>
      <xdr:rowOff>0</xdr:rowOff>
    </xdr:from>
    <xdr:to>
      <xdr:col>2</xdr:col>
      <xdr:colOff>165735</xdr:colOff>
      <xdr:row>13</xdr:row>
      <xdr:rowOff>40005</xdr:rowOff>
    </xdr:to>
    <xdr:pic>
      <xdr:nvPicPr>
        <xdr:cNvPr id="56908"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5939155"/>
          <a:ext cx="40005" cy="276860"/>
        </a:xfrm>
        <a:prstGeom prst="rect">
          <a:avLst/>
        </a:prstGeom>
        <a:noFill/>
        <a:ln w="9525">
          <a:noFill/>
        </a:ln>
      </xdr:spPr>
    </xdr:pic>
    <xdr:clientData/>
  </xdr:twoCellAnchor>
  <xdr:twoCellAnchor editAs="oneCell">
    <xdr:from>
      <xdr:col>1</xdr:col>
      <xdr:colOff>1047115</xdr:colOff>
      <xdr:row>13</xdr:row>
      <xdr:rowOff>0</xdr:rowOff>
    </xdr:from>
    <xdr:to>
      <xdr:col>2</xdr:col>
      <xdr:colOff>165735</xdr:colOff>
      <xdr:row>13</xdr:row>
      <xdr:rowOff>46990</xdr:rowOff>
    </xdr:to>
    <xdr:pic>
      <xdr:nvPicPr>
        <xdr:cNvPr id="57012"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5942965"/>
          <a:ext cx="46990" cy="276860"/>
        </a:xfrm>
        <a:prstGeom prst="rect">
          <a:avLst/>
        </a:prstGeom>
        <a:noFill/>
        <a:ln w="9525">
          <a:noFill/>
        </a:ln>
      </xdr:spPr>
    </xdr:pic>
    <xdr:clientData/>
  </xdr:twoCellAnchor>
  <xdr:twoCellAnchor editAs="oneCell">
    <xdr:from>
      <xdr:col>5</xdr:col>
      <xdr:colOff>196850</xdr:colOff>
      <xdr:row>13</xdr:row>
      <xdr:rowOff>0</xdr:rowOff>
    </xdr:from>
    <xdr:to>
      <xdr:col>5</xdr:col>
      <xdr:colOff>208280</xdr:colOff>
      <xdr:row>13</xdr:row>
      <xdr:rowOff>9525</xdr:rowOff>
    </xdr:to>
    <xdr:pic>
      <xdr:nvPicPr>
        <xdr:cNvPr id="57090" name="图片 1654" descr="C:\Users\ADMINI~1\AppData\Local\Temp\ksohtml\clip_image9742.png"/>
        <xdr:cNvPicPr>
          <a:picLocks noChangeAspect="1"/>
        </xdr:cNvPicPr>
      </xdr:nvPicPr>
      <xdr:blipFill>
        <a:blip r:embed="rId1"/>
        <a:stretch>
          <a:fillRect/>
        </a:stretch>
      </xdr:blipFill>
      <xdr:spPr>
        <a:xfrm rot="5160000">
          <a:off x="3935730" y="6056630"/>
          <a:ext cx="9525" cy="11430"/>
        </a:xfrm>
        <a:prstGeom prst="rect">
          <a:avLst/>
        </a:prstGeom>
        <a:noFill/>
        <a:ln w="9525">
          <a:noFill/>
        </a:ln>
      </xdr:spPr>
    </xdr:pic>
    <xdr:clientData/>
  </xdr:twoCellAnchor>
  <xdr:twoCellAnchor editAs="oneCell">
    <xdr:from>
      <xdr:col>2</xdr:col>
      <xdr:colOff>9525</xdr:colOff>
      <xdr:row>13</xdr:row>
      <xdr:rowOff>0</xdr:rowOff>
    </xdr:from>
    <xdr:to>
      <xdr:col>2</xdr:col>
      <xdr:colOff>257175</xdr:colOff>
      <xdr:row>13</xdr:row>
      <xdr:rowOff>13335</xdr:rowOff>
    </xdr:to>
    <xdr:pic>
      <xdr:nvPicPr>
        <xdr:cNvPr id="57218" name="图片 1411" descr="C:\Users\ADMINI~1\AppData\Local\Temp\ksohtml\clip_image12905.png"/>
        <xdr:cNvPicPr>
          <a:picLocks noChangeAspect="1"/>
        </xdr:cNvPicPr>
      </xdr:nvPicPr>
      <xdr:blipFill>
        <a:blip r:embed="rId2"/>
        <a:stretch>
          <a:fillRect/>
        </a:stretch>
      </xdr:blipFill>
      <xdr:spPr>
        <a:xfrm rot="4380000">
          <a:off x="1800225" y="5940425"/>
          <a:ext cx="13335" cy="247650"/>
        </a:xfrm>
        <a:prstGeom prst="rect">
          <a:avLst/>
        </a:prstGeom>
        <a:noFill/>
        <a:ln w="9525">
          <a:noFill/>
        </a:ln>
      </xdr:spPr>
    </xdr:pic>
    <xdr:clientData/>
  </xdr:twoCellAnchor>
  <xdr:twoCellAnchor editAs="oneCell">
    <xdr:from>
      <xdr:col>1</xdr:col>
      <xdr:colOff>1047115</xdr:colOff>
      <xdr:row>13</xdr:row>
      <xdr:rowOff>0</xdr:rowOff>
    </xdr:from>
    <xdr:to>
      <xdr:col>2</xdr:col>
      <xdr:colOff>165735</xdr:colOff>
      <xdr:row>13</xdr:row>
      <xdr:rowOff>53340</xdr:rowOff>
    </xdr:to>
    <xdr:pic>
      <xdr:nvPicPr>
        <xdr:cNvPr id="57504"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5946140"/>
          <a:ext cx="53340" cy="276860"/>
        </a:xfrm>
        <a:prstGeom prst="rect">
          <a:avLst/>
        </a:prstGeom>
        <a:noFill/>
        <a:ln w="9525">
          <a:noFill/>
        </a:ln>
      </xdr:spPr>
    </xdr:pic>
    <xdr:clientData/>
  </xdr:twoCellAnchor>
  <xdr:twoCellAnchor editAs="oneCell">
    <xdr:from>
      <xdr:col>5</xdr:col>
      <xdr:colOff>196850</xdr:colOff>
      <xdr:row>13</xdr:row>
      <xdr:rowOff>0</xdr:rowOff>
    </xdr:from>
    <xdr:to>
      <xdr:col>5</xdr:col>
      <xdr:colOff>208280</xdr:colOff>
      <xdr:row>13</xdr:row>
      <xdr:rowOff>13335</xdr:rowOff>
    </xdr:to>
    <xdr:pic>
      <xdr:nvPicPr>
        <xdr:cNvPr id="57582" name="图片 1654" descr="C:\Users\ADMINI~1\AppData\Local\Temp\ksohtml\clip_image9742.png"/>
        <xdr:cNvPicPr>
          <a:picLocks noChangeAspect="1"/>
        </xdr:cNvPicPr>
      </xdr:nvPicPr>
      <xdr:blipFill>
        <a:blip r:embed="rId1"/>
        <a:stretch>
          <a:fillRect/>
        </a:stretch>
      </xdr:blipFill>
      <xdr:spPr>
        <a:xfrm rot="5160000">
          <a:off x="3933825" y="6058535"/>
          <a:ext cx="13335" cy="11430"/>
        </a:xfrm>
        <a:prstGeom prst="rect">
          <a:avLst/>
        </a:prstGeom>
        <a:noFill/>
        <a:ln w="9525">
          <a:noFill/>
        </a:ln>
      </xdr:spPr>
    </xdr:pic>
    <xdr:clientData/>
  </xdr:twoCellAnchor>
  <xdr:twoCellAnchor editAs="oneCell">
    <xdr:from>
      <xdr:col>1</xdr:col>
      <xdr:colOff>1047115</xdr:colOff>
      <xdr:row>13</xdr:row>
      <xdr:rowOff>0</xdr:rowOff>
    </xdr:from>
    <xdr:to>
      <xdr:col>2</xdr:col>
      <xdr:colOff>175260</xdr:colOff>
      <xdr:row>13</xdr:row>
      <xdr:rowOff>33655</xdr:rowOff>
    </xdr:to>
    <xdr:pic>
      <xdr:nvPicPr>
        <xdr:cNvPr id="57736"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5931535"/>
          <a:ext cx="33655" cy="286385"/>
        </a:xfrm>
        <a:prstGeom prst="rect">
          <a:avLst/>
        </a:prstGeom>
        <a:noFill/>
        <a:ln w="9525">
          <a:noFill/>
        </a:ln>
      </xdr:spPr>
    </xdr:pic>
    <xdr:clientData/>
  </xdr:twoCellAnchor>
  <xdr:twoCellAnchor editAs="oneCell">
    <xdr:from>
      <xdr:col>1</xdr:col>
      <xdr:colOff>1047115</xdr:colOff>
      <xdr:row>13</xdr:row>
      <xdr:rowOff>0</xdr:rowOff>
    </xdr:from>
    <xdr:to>
      <xdr:col>2</xdr:col>
      <xdr:colOff>175260</xdr:colOff>
      <xdr:row>13</xdr:row>
      <xdr:rowOff>40005</xdr:rowOff>
    </xdr:to>
    <xdr:pic>
      <xdr:nvPicPr>
        <xdr:cNvPr id="57866"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5934710"/>
          <a:ext cx="40005" cy="286385"/>
        </a:xfrm>
        <a:prstGeom prst="rect">
          <a:avLst/>
        </a:prstGeom>
        <a:noFill/>
        <a:ln w="9525">
          <a:noFill/>
        </a:ln>
      </xdr:spPr>
    </xdr:pic>
    <xdr:clientData/>
  </xdr:twoCellAnchor>
  <xdr:twoCellAnchor editAs="oneCell">
    <xdr:from>
      <xdr:col>1</xdr:col>
      <xdr:colOff>876935</xdr:colOff>
      <xdr:row>13</xdr:row>
      <xdr:rowOff>0</xdr:rowOff>
    </xdr:from>
    <xdr:to>
      <xdr:col>2</xdr:col>
      <xdr:colOff>0</xdr:colOff>
      <xdr:row>13</xdr:row>
      <xdr:rowOff>13335</xdr:rowOff>
    </xdr:to>
    <xdr:pic>
      <xdr:nvPicPr>
        <xdr:cNvPr id="58334" name="图片 1411" descr="C:\Users\ADMINI~1\AppData\Local\Temp\ksohtml\clip_image12905.png"/>
        <xdr:cNvPicPr>
          <a:picLocks noChangeAspect="1"/>
        </xdr:cNvPicPr>
      </xdr:nvPicPr>
      <xdr:blipFill>
        <a:blip r:embed="rId2"/>
        <a:stretch>
          <a:fillRect/>
        </a:stretch>
      </xdr:blipFill>
      <xdr:spPr>
        <a:xfrm rot="4380000">
          <a:off x="1526540" y="5923915"/>
          <a:ext cx="13335" cy="281305"/>
        </a:xfrm>
        <a:prstGeom prst="rect">
          <a:avLst/>
        </a:prstGeom>
        <a:noFill/>
        <a:ln w="9525">
          <a:noFill/>
        </a:ln>
      </xdr:spPr>
    </xdr:pic>
    <xdr:clientData/>
  </xdr:twoCellAnchor>
  <xdr:twoCellAnchor editAs="oneCell">
    <xdr:from>
      <xdr:col>5</xdr:col>
      <xdr:colOff>196850</xdr:colOff>
      <xdr:row>13</xdr:row>
      <xdr:rowOff>0</xdr:rowOff>
    </xdr:from>
    <xdr:to>
      <xdr:col>5</xdr:col>
      <xdr:colOff>220345</xdr:colOff>
      <xdr:row>13</xdr:row>
      <xdr:rowOff>13335</xdr:rowOff>
    </xdr:to>
    <xdr:pic>
      <xdr:nvPicPr>
        <xdr:cNvPr id="59261" name="图片 1654" descr="C:\Users\ADMINI~1\AppData\Local\Temp\ksohtml\clip_image9742.png"/>
        <xdr:cNvPicPr>
          <a:picLocks noChangeAspect="1"/>
        </xdr:cNvPicPr>
      </xdr:nvPicPr>
      <xdr:blipFill>
        <a:blip r:embed="rId1"/>
        <a:stretch>
          <a:fillRect/>
        </a:stretch>
      </xdr:blipFill>
      <xdr:spPr>
        <a:xfrm rot="5160000">
          <a:off x="3940175" y="6052820"/>
          <a:ext cx="13335" cy="23495"/>
        </a:xfrm>
        <a:prstGeom prst="rect">
          <a:avLst/>
        </a:prstGeom>
        <a:noFill/>
        <a:ln w="9525">
          <a:noFill/>
        </a:ln>
      </xdr:spPr>
    </xdr:pic>
    <xdr:clientData/>
  </xdr:twoCellAnchor>
  <xdr:twoCellAnchor editAs="oneCell">
    <xdr:from>
      <xdr:col>5</xdr:col>
      <xdr:colOff>181610</xdr:colOff>
      <xdr:row>13</xdr:row>
      <xdr:rowOff>0</xdr:rowOff>
    </xdr:from>
    <xdr:to>
      <xdr:col>5</xdr:col>
      <xdr:colOff>204470</xdr:colOff>
      <xdr:row>13</xdr:row>
      <xdr:rowOff>13335</xdr:rowOff>
    </xdr:to>
    <xdr:pic>
      <xdr:nvPicPr>
        <xdr:cNvPr id="59453" name="图片 1654" descr="C:\Users\ADMINI~1\AppData\Local\Temp\ksohtml\clip_image9742.png"/>
        <xdr:cNvPicPr>
          <a:picLocks noChangeAspect="1"/>
        </xdr:cNvPicPr>
      </xdr:nvPicPr>
      <xdr:blipFill>
        <a:blip r:embed="rId1"/>
        <a:stretch>
          <a:fillRect/>
        </a:stretch>
      </xdr:blipFill>
      <xdr:spPr>
        <a:xfrm rot="5160000">
          <a:off x="3924300" y="6052820"/>
          <a:ext cx="13335" cy="22860"/>
        </a:xfrm>
        <a:prstGeom prst="rect">
          <a:avLst/>
        </a:prstGeom>
        <a:noFill/>
        <a:ln w="9525">
          <a:noFill/>
        </a:ln>
      </xdr:spPr>
    </xdr:pic>
    <xdr:clientData/>
  </xdr:twoCellAnchor>
  <xdr:twoCellAnchor>
    <xdr:from>
      <xdr:col>2</xdr:col>
      <xdr:colOff>9525</xdr:colOff>
      <xdr:row>161</xdr:row>
      <xdr:rowOff>0</xdr:rowOff>
    </xdr:from>
    <xdr:to>
      <xdr:col>2</xdr:col>
      <xdr:colOff>257175</xdr:colOff>
      <xdr:row>161</xdr:row>
      <xdr:rowOff>9525</xdr:rowOff>
    </xdr:to>
    <xdr:pic>
      <xdr:nvPicPr>
        <xdr:cNvPr id="3" name="图片 1411" descr="C:\Users\ADMINI~1\AppData\Local\Temp\ksohtml\clip_image12905.png"/>
        <xdr:cNvPicPr>
          <a:picLocks noChangeAspect="1"/>
        </xdr:cNvPicPr>
      </xdr:nvPicPr>
      <xdr:blipFill>
        <a:blip r:embed="rId2"/>
        <a:stretch>
          <a:fillRect/>
        </a:stretch>
      </xdr:blipFill>
      <xdr:spPr>
        <a:xfrm rot="4380000">
          <a:off x="1802130" y="178550570"/>
          <a:ext cx="9525" cy="247650"/>
        </a:xfrm>
        <a:prstGeom prst="rect">
          <a:avLst/>
        </a:prstGeom>
        <a:ln w="9525">
          <a:noFill/>
        </a:ln>
      </xdr:spPr>
    </xdr:pic>
    <xdr:clientData/>
  </xdr:twoCellAnchor>
  <xdr:twoCellAnchor>
    <xdr:from>
      <xdr:col>1</xdr:col>
      <xdr:colOff>485775</xdr:colOff>
      <xdr:row>161</xdr:row>
      <xdr:rowOff>0</xdr:rowOff>
    </xdr:from>
    <xdr:to>
      <xdr:col>1</xdr:col>
      <xdr:colOff>763270</xdr:colOff>
      <xdr:row>161</xdr:row>
      <xdr:rowOff>33655</xdr:rowOff>
    </xdr:to>
    <xdr:pic>
      <xdr:nvPicPr>
        <xdr:cNvPr id="4"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78548030"/>
          <a:ext cx="33655" cy="277495"/>
        </a:xfrm>
        <a:prstGeom prst="rect">
          <a:avLst/>
        </a:prstGeom>
        <a:ln w="9525">
          <a:noFill/>
        </a:ln>
      </xdr:spPr>
    </xdr:pic>
    <xdr:clientData/>
  </xdr:twoCellAnchor>
  <xdr:twoCellAnchor>
    <xdr:from>
      <xdr:col>1</xdr:col>
      <xdr:colOff>485775</xdr:colOff>
      <xdr:row>161</xdr:row>
      <xdr:rowOff>0</xdr:rowOff>
    </xdr:from>
    <xdr:to>
      <xdr:col>1</xdr:col>
      <xdr:colOff>763270</xdr:colOff>
      <xdr:row>161</xdr:row>
      <xdr:rowOff>40005</xdr:rowOff>
    </xdr:to>
    <xdr:pic>
      <xdr:nvPicPr>
        <xdr:cNvPr id="5"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78551205"/>
          <a:ext cx="40005" cy="277495"/>
        </a:xfrm>
        <a:prstGeom prst="rect">
          <a:avLst/>
        </a:prstGeom>
        <a:ln w="9525">
          <a:noFill/>
        </a:ln>
      </xdr:spPr>
    </xdr:pic>
    <xdr:clientData/>
  </xdr:twoCellAnchor>
  <xdr:twoCellAnchor>
    <xdr:from>
      <xdr:col>1</xdr:col>
      <xdr:colOff>485775</xdr:colOff>
      <xdr:row>161</xdr:row>
      <xdr:rowOff>0</xdr:rowOff>
    </xdr:from>
    <xdr:to>
      <xdr:col>1</xdr:col>
      <xdr:colOff>763270</xdr:colOff>
      <xdr:row>161</xdr:row>
      <xdr:rowOff>46990</xdr:rowOff>
    </xdr:to>
    <xdr:pic>
      <xdr:nvPicPr>
        <xdr:cNvPr id="6"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78554380"/>
          <a:ext cx="46990" cy="277495"/>
        </a:xfrm>
        <a:prstGeom prst="rect">
          <a:avLst/>
        </a:prstGeom>
        <a:ln w="9525">
          <a:noFill/>
        </a:ln>
      </xdr:spPr>
    </xdr:pic>
    <xdr:clientData/>
  </xdr:twoCellAnchor>
  <xdr:twoCellAnchor>
    <xdr:from>
      <xdr:col>2</xdr:col>
      <xdr:colOff>9525</xdr:colOff>
      <xdr:row>161</xdr:row>
      <xdr:rowOff>0</xdr:rowOff>
    </xdr:from>
    <xdr:to>
      <xdr:col>2</xdr:col>
      <xdr:colOff>257175</xdr:colOff>
      <xdr:row>161</xdr:row>
      <xdr:rowOff>13335</xdr:rowOff>
    </xdr:to>
    <xdr:pic>
      <xdr:nvPicPr>
        <xdr:cNvPr id="7" name="图片 1411" descr="C:\Users\ADMINI~1\AppData\Local\Temp\ksohtml\clip_image12905.png"/>
        <xdr:cNvPicPr>
          <a:picLocks noChangeAspect="1"/>
        </xdr:cNvPicPr>
      </xdr:nvPicPr>
      <xdr:blipFill>
        <a:blip r:embed="rId2"/>
        <a:stretch>
          <a:fillRect/>
        </a:stretch>
      </xdr:blipFill>
      <xdr:spPr>
        <a:xfrm rot="4380000">
          <a:off x="1800225" y="178552475"/>
          <a:ext cx="13335" cy="247650"/>
        </a:xfrm>
        <a:prstGeom prst="rect">
          <a:avLst/>
        </a:prstGeom>
        <a:ln w="9525">
          <a:noFill/>
        </a:ln>
      </xdr:spPr>
    </xdr:pic>
    <xdr:clientData/>
  </xdr:twoCellAnchor>
  <xdr:twoCellAnchor>
    <xdr:from>
      <xdr:col>1</xdr:col>
      <xdr:colOff>485775</xdr:colOff>
      <xdr:row>161</xdr:row>
      <xdr:rowOff>0</xdr:rowOff>
    </xdr:from>
    <xdr:to>
      <xdr:col>1</xdr:col>
      <xdr:colOff>763270</xdr:colOff>
      <xdr:row>161</xdr:row>
      <xdr:rowOff>53340</xdr:rowOff>
    </xdr:to>
    <xdr:pic>
      <xdr:nvPicPr>
        <xdr:cNvPr id="8"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78557555"/>
          <a:ext cx="53340" cy="277495"/>
        </a:xfrm>
        <a:prstGeom prst="rect">
          <a:avLst/>
        </a:prstGeom>
        <a:ln w="9525">
          <a:noFill/>
        </a:ln>
      </xdr:spPr>
    </xdr:pic>
    <xdr:clientData/>
  </xdr:twoCellAnchor>
  <xdr:twoCellAnchor>
    <xdr:from>
      <xdr:col>1</xdr:col>
      <xdr:colOff>485775</xdr:colOff>
      <xdr:row>161</xdr:row>
      <xdr:rowOff>0</xdr:rowOff>
    </xdr:from>
    <xdr:to>
      <xdr:col>1</xdr:col>
      <xdr:colOff>772795</xdr:colOff>
      <xdr:row>161</xdr:row>
      <xdr:rowOff>33655</xdr:rowOff>
    </xdr:to>
    <xdr:pic>
      <xdr:nvPicPr>
        <xdr:cNvPr id="9"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78542950"/>
          <a:ext cx="33655" cy="287020"/>
        </a:xfrm>
        <a:prstGeom prst="rect">
          <a:avLst/>
        </a:prstGeom>
        <a:ln w="9525">
          <a:noFill/>
        </a:ln>
      </xdr:spPr>
    </xdr:pic>
    <xdr:clientData/>
  </xdr:twoCellAnchor>
  <xdr:twoCellAnchor>
    <xdr:from>
      <xdr:col>1</xdr:col>
      <xdr:colOff>485775</xdr:colOff>
      <xdr:row>161</xdr:row>
      <xdr:rowOff>0</xdr:rowOff>
    </xdr:from>
    <xdr:to>
      <xdr:col>1</xdr:col>
      <xdr:colOff>772795</xdr:colOff>
      <xdr:row>161</xdr:row>
      <xdr:rowOff>40005</xdr:rowOff>
    </xdr:to>
    <xdr:pic>
      <xdr:nvPicPr>
        <xdr:cNvPr id="10"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78546125"/>
          <a:ext cx="40005" cy="287020"/>
        </a:xfrm>
        <a:prstGeom prst="rect">
          <a:avLst/>
        </a:prstGeom>
        <a:ln w="9525">
          <a:noFill/>
        </a:ln>
      </xdr:spPr>
    </xdr:pic>
    <xdr:clientData/>
  </xdr:twoCellAnchor>
  <xdr:twoCellAnchor>
    <xdr:from>
      <xdr:col>1</xdr:col>
      <xdr:colOff>485775</xdr:colOff>
      <xdr:row>161</xdr:row>
      <xdr:rowOff>0</xdr:rowOff>
    </xdr:from>
    <xdr:to>
      <xdr:col>1</xdr:col>
      <xdr:colOff>734060</xdr:colOff>
      <xdr:row>161</xdr:row>
      <xdr:rowOff>13335</xdr:rowOff>
    </xdr:to>
    <xdr:pic>
      <xdr:nvPicPr>
        <xdr:cNvPr id="11" name="图片 1411" descr="C:\Users\ADMINI~1\AppData\Local\Temp\ksohtml\clip_image12905.png"/>
        <xdr:cNvPicPr>
          <a:picLocks noChangeAspect="1"/>
        </xdr:cNvPicPr>
      </xdr:nvPicPr>
      <xdr:blipFill>
        <a:blip r:embed="rId2"/>
        <a:stretch>
          <a:fillRect/>
        </a:stretch>
      </xdr:blipFill>
      <xdr:spPr>
        <a:xfrm rot="4380000">
          <a:off x="1118870" y="178552475"/>
          <a:ext cx="13335" cy="248285"/>
        </a:xfrm>
        <a:prstGeom prst="rect">
          <a:avLst/>
        </a:prstGeom>
        <a:ln w="9525">
          <a:noFill/>
        </a:ln>
      </xdr:spPr>
    </xdr:pic>
    <xdr:clientData/>
  </xdr:twoCellAnchor>
  <xdr:twoCellAnchor>
    <xdr:from>
      <xdr:col>5</xdr:col>
      <xdr:colOff>196850</xdr:colOff>
      <xdr:row>161</xdr:row>
      <xdr:rowOff>0</xdr:rowOff>
    </xdr:from>
    <xdr:to>
      <xdr:col>5</xdr:col>
      <xdr:colOff>220345</xdr:colOff>
      <xdr:row>161</xdr:row>
      <xdr:rowOff>13335</xdr:rowOff>
    </xdr:to>
    <xdr:pic>
      <xdr:nvPicPr>
        <xdr:cNvPr id="12" name="图片 1654" descr="C:\Users\ADMINI~1\AppData\Local\Temp\ksohtml\clip_image9742.png"/>
        <xdr:cNvPicPr>
          <a:picLocks noChangeAspect="1"/>
        </xdr:cNvPicPr>
      </xdr:nvPicPr>
      <xdr:blipFill>
        <a:blip r:embed="rId1"/>
        <a:stretch>
          <a:fillRect/>
        </a:stretch>
      </xdr:blipFill>
      <xdr:spPr>
        <a:xfrm rot="5160000">
          <a:off x="3940175" y="178664870"/>
          <a:ext cx="13335" cy="23495"/>
        </a:xfrm>
        <a:prstGeom prst="rect">
          <a:avLst/>
        </a:prstGeom>
        <a:ln w="9525">
          <a:noFill/>
        </a:ln>
      </xdr:spPr>
    </xdr:pic>
    <xdr:clientData/>
  </xdr:twoCellAnchor>
  <xdr:twoCellAnchor>
    <xdr:from>
      <xdr:col>5</xdr:col>
      <xdr:colOff>181610</xdr:colOff>
      <xdr:row>161</xdr:row>
      <xdr:rowOff>0</xdr:rowOff>
    </xdr:from>
    <xdr:to>
      <xdr:col>5</xdr:col>
      <xdr:colOff>204470</xdr:colOff>
      <xdr:row>161</xdr:row>
      <xdr:rowOff>13335</xdr:rowOff>
    </xdr:to>
    <xdr:pic>
      <xdr:nvPicPr>
        <xdr:cNvPr id="13" name="图片 1654" descr="C:\Users\ADMINI~1\AppData\Local\Temp\ksohtml\clip_image9742.png"/>
        <xdr:cNvPicPr>
          <a:picLocks noChangeAspect="1"/>
        </xdr:cNvPicPr>
      </xdr:nvPicPr>
      <xdr:blipFill>
        <a:blip r:embed="rId1"/>
        <a:stretch>
          <a:fillRect/>
        </a:stretch>
      </xdr:blipFill>
      <xdr:spPr>
        <a:xfrm rot="5160000">
          <a:off x="3924300" y="178664870"/>
          <a:ext cx="13335" cy="22860"/>
        </a:xfrm>
        <a:prstGeom prst="rect">
          <a:avLst/>
        </a:prstGeom>
        <a:ln w="9525">
          <a:noFill/>
        </a:ln>
      </xdr:spPr>
    </xdr:pic>
    <xdr:clientData/>
  </xdr:twoCellAnchor>
  <xdr:twoCellAnchor>
    <xdr:from>
      <xdr:col>1</xdr:col>
      <xdr:colOff>485775</xdr:colOff>
      <xdr:row>161</xdr:row>
      <xdr:rowOff>0</xdr:rowOff>
    </xdr:from>
    <xdr:to>
      <xdr:col>1</xdr:col>
      <xdr:colOff>734060</xdr:colOff>
      <xdr:row>161</xdr:row>
      <xdr:rowOff>12700</xdr:rowOff>
    </xdr:to>
    <xdr:pic>
      <xdr:nvPicPr>
        <xdr:cNvPr id="14" name="图片 1411" descr="C:\Users\ADMINI~1\AppData\Local\Temp\ksohtml\clip_image12905.png"/>
        <xdr:cNvPicPr>
          <a:picLocks noChangeAspect="1"/>
        </xdr:cNvPicPr>
      </xdr:nvPicPr>
      <xdr:blipFill>
        <a:blip r:embed="rId2"/>
        <a:stretch>
          <a:fillRect/>
        </a:stretch>
      </xdr:blipFill>
      <xdr:spPr>
        <a:xfrm rot="4380000">
          <a:off x="1118870" y="178551840"/>
          <a:ext cx="12700" cy="248285"/>
        </a:xfrm>
        <a:prstGeom prst="rect">
          <a:avLst/>
        </a:prstGeom>
        <a:ln w="9525">
          <a:noFill/>
        </a:ln>
      </xdr:spPr>
    </xdr:pic>
    <xdr:clientData/>
  </xdr:twoCellAnchor>
  <xdr:twoCellAnchor>
    <xdr:from>
      <xdr:col>5</xdr:col>
      <xdr:colOff>196850</xdr:colOff>
      <xdr:row>161</xdr:row>
      <xdr:rowOff>0</xdr:rowOff>
    </xdr:from>
    <xdr:to>
      <xdr:col>5</xdr:col>
      <xdr:colOff>220345</xdr:colOff>
      <xdr:row>161</xdr:row>
      <xdr:rowOff>12700</xdr:rowOff>
    </xdr:to>
    <xdr:pic>
      <xdr:nvPicPr>
        <xdr:cNvPr id="15" name="图片 1654" descr="C:\Users\ADMINI~1\AppData\Local\Temp\ksohtml\clip_image9742.png"/>
        <xdr:cNvPicPr>
          <a:picLocks noChangeAspect="1"/>
        </xdr:cNvPicPr>
      </xdr:nvPicPr>
      <xdr:blipFill>
        <a:blip r:embed="rId1"/>
        <a:stretch>
          <a:fillRect/>
        </a:stretch>
      </xdr:blipFill>
      <xdr:spPr>
        <a:xfrm rot="5160000">
          <a:off x="3940175" y="178664235"/>
          <a:ext cx="12700" cy="23495"/>
        </a:xfrm>
        <a:prstGeom prst="rect">
          <a:avLst/>
        </a:prstGeom>
        <a:ln w="9525">
          <a:noFill/>
        </a:ln>
      </xdr:spPr>
    </xdr:pic>
    <xdr:clientData/>
  </xdr:twoCellAnchor>
  <xdr:twoCellAnchor editAs="oneCell">
    <xdr:from>
      <xdr:col>2</xdr:col>
      <xdr:colOff>9525</xdr:colOff>
      <xdr:row>45</xdr:row>
      <xdr:rowOff>0</xdr:rowOff>
    </xdr:from>
    <xdr:to>
      <xdr:col>2</xdr:col>
      <xdr:colOff>257175</xdr:colOff>
      <xdr:row>45</xdr:row>
      <xdr:rowOff>9525</xdr:rowOff>
    </xdr:to>
    <xdr:pic>
      <xdr:nvPicPr>
        <xdr:cNvPr id="31" name="图片 1411" descr="C:\Users\ADMINI~1\AppData\Local\Temp\ksohtml\clip_image12905.png"/>
        <xdr:cNvPicPr>
          <a:picLocks noChangeAspect="1"/>
        </xdr:cNvPicPr>
      </xdr:nvPicPr>
      <xdr:blipFill>
        <a:blip r:embed="rId2"/>
        <a:stretch>
          <a:fillRect/>
        </a:stretch>
      </xdr:blipFill>
      <xdr:spPr>
        <a:xfrm rot="4380000">
          <a:off x="1802130" y="46426120"/>
          <a:ext cx="9525" cy="247650"/>
        </a:xfrm>
        <a:prstGeom prst="rect">
          <a:avLst/>
        </a:prstGeom>
        <a:noFill/>
        <a:ln w="9525">
          <a:noFill/>
        </a:ln>
      </xdr:spPr>
    </xdr:pic>
    <xdr:clientData/>
  </xdr:twoCellAnchor>
  <xdr:twoCellAnchor editAs="oneCell">
    <xdr:from>
      <xdr:col>1</xdr:col>
      <xdr:colOff>485775</xdr:colOff>
      <xdr:row>45</xdr:row>
      <xdr:rowOff>0</xdr:rowOff>
    </xdr:from>
    <xdr:to>
      <xdr:col>1</xdr:col>
      <xdr:colOff>763270</xdr:colOff>
      <xdr:row>45</xdr:row>
      <xdr:rowOff>33655</xdr:rowOff>
    </xdr:to>
    <xdr:pic>
      <xdr:nvPicPr>
        <xdr:cNvPr id="32"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46423580"/>
          <a:ext cx="33655" cy="277495"/>
        </a:xfrm>
        <a:prstGeom prst="rect">
          <a:avLst/>
        </a:prstGeom>
        <a:noFill/>
        <a:ln w="9525">
          <a:noFill/>
        </a:ln>
      </xdr:spPr>
    </xdr:pic>
    <xdr:clientData/>
  </xdr:twoCellAnchor>
  <xdr:twoCellAnchor editAs="oneCell">
    <xdr:from>
      <xdr:col>1</xdr:col>
      <xdr:colOff>485775</xdr:colOff>
      <xdr:row>45</xdr:row>
      <xdr:rowOff>0</xdr:rowOff>
    </xdr:from>
    <xdr:to>
      <xdr:col>1</xdr:col>
      <xdr:colOff>763270</xdr:colOff>
      <xdr:row>45</xdr:row>
      <xdr:rowOff>40005</xdr:rowOff>
    </xdr:to>
    <xdr:pic>
      <xdr:nvPicPr>
        <xdr:cNvPr id="33"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46426755"/>
          <a:ext cx="40005" cy="277495"/>
        </a:xfrm>
        <a:prstGeom prst="rect">
          <a:avLst/>
        </a:prstGeom>
        <a:noFill/>
        <a:ln w="9525">
          <a:noFill/>
        </a:ln>
      </xdr:spPr>
    </xdr:pic>
    <xdr:clientData/>
  </xdr:twoCellAnchor>
  <xdr:twoCellAnchor editAs="oneCell">
    <xdr:from>
      <xdr:col>1</xdr:col>
      <xdr:colOff>485775</xdr:colOff>
      <xdr:row>45</xdr:row>
      <xdr:rowOff>0</xdr:rowOff>
    </xdr:from>
    <xdr:to>
      <xdr:col>1</xdr:col>
      <xdr:colOff>763270</xdr:colOff>
      <xdr:row>45</xdr:row>
      <xdr:rowOff>46990</xdr:rowOff>
    </xdr:to>
    <xdr:pic>
      <xdr:nvPicPr>
        <xdr:cNvPr id="34"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46429930"/>
          <a:ext cx="46990" cy="277495"/>
        </a:xfrm>
        <a:prstGeom prst="rect">
          <a:avLst/>
        </a:prstGeom>
        <a:noFill/>
        <a:ln w="9525">
          <a:noFill/>
        </a:ln>
      </xdr:spPr>
    </xdr:pic>
    <xdr:clientData/>
  </xdr:twoCellAnchor>
  <xdr:twoCellAnchor editAs="oneCell">
    <xdr:from>
      <xdr:col>5</xdr:col>
      <xdr:colOff>196850</xdr:colOff>
      <xdr:row>45</xdr:row>
      <xdr:rowOff>0</xdr:rowOff>
    </xdr:from>
    <xdr:to>
      <xdr:col>5</xdr:col>
      <xdr:colOff>208280</xdr:colOff>
      <xdr:row>45</xdr:row>
      <xdr:rowOff>9525</xdr:rowOff>
    </xdr:to>
    <xdr:pic>
      <xdr:nvPicPr>
        <xdr:cNvPr id="35" name="图片 1654" descr="C:\Users\ADMINI~1\AppData\Local\Temp\ksohtml\clip_image9742.png"/>
        <xdr:cNvPicPr>
          <a:picLocks noChangeAspect="1"/>
        </xdr:cNvPicPr>
      </xdr:nvPicPr>
      <xdr:blipFill>
        <a:blip r:embed="rId1"/>
        <a:stretch>
          <a:fillRect/>
        </a:stretch>
      </xdr:blipFill>
      <xdr:spPr>
        <a:xfrm rot="5160000">
          <a:off x="3935730" y="46544230"/>
          <a:ext cx="9525" cy="11430"/>
        </a:xfrm>
        <a:prstGeom prst="rect">
          <a:avLst/>
        </a:prstGeom>
        <a:noFill/>
        <a:ln w="9525">
          <a:noFill/>
        </a:ln>
      </xdr:spPr>
    </xdr:pic>
    <xdr:clientData/>
  </xdr:twoCellAnchor>
  <xdr:twoCellAnchor editAs="oneCell">
    <xdr:from>
      <xdr:col>2</xdr:col>
      <xdr:colOff>9525</xdr:colOff>
      <xdr:row>45</xdr:row>
      <xdr:rowOff>0</xdr:rowOff>
    </xdr:from>
    <xdr:to>
      <xdr:col>2</xdr:col>
      <xdr:colOff>257175</xdr:colOff>
      <xdr:row>45</xdr:row>
      <xdr:rowOff>13335</xdr:rowOff>
    </xdr:to>
    <xdr:pic>
      <xdr:nvPicPr>
        <xdr:cNvPr id="36" name="图片 1411" descr="C:\Users\ADMINI~1\AppData\Local\Temp\ksohtml\clip_image12905.png"/>
        <xdr:cNvPicPr>
          <a:picLocks noChangeAspect="1"/>
        </xdr:cNvPicPr>
      </xdr:nvPicPr>
      <xdr:blipFill>
        <a:blip r:embed="rId2"/>
        <a:stretch>
          <a:fillRect/>
        </a:stretch>
      </xdr:blipFill>
      <xdr:spPr>
        <a:xfrm rot="4380000">
          <a:off x="1800225" y="46428025"/>
          <a:ext cx="13335" cy="247650"/>
        </a:xfrm>
        <a:prstGeom prst="rect">
          <a:avLst/>
        </a:prstGeom>
        <a:noFill/>
        <a:ln w="9525">
          <a:noFill/>
        </a:ln>
      </xdr:spPr>
    </xdr:pic>
    <xdr:clientData/>
  </xdr:twoCellAnchor>
  <xdr:twoCellAnchor editAs="oneCell">
    <xdr:from>
      <xdr:col>1</xdr:col>
      <xdr:colOff>485775</xdr:colOff>
      <xdr:row>45</xdr:row>
      <xdr:rowOff>0</xdr:rowOff>
    </xdr:from>
    <xdr:to>
      <xdr:col>1</xdr:col>
      <xdr:colOff>763270</xdr:colOff>
      <xdr:row>45</xdr:row>
      <xdr:rowOff>53340</xdr:rowOff>
    </xdr:to>
    <xdr:pic>
      <xdr:nvPicPr>
        <xdr:cNvPr id="37"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46433105"/>
          <a:ext cx="53340" cy="277495"/>
        </a:xfrm>
        <a:prstGeom prst="rect">
          <a:avLst/>
        </a:prstGeom>
        <a:noFill/>
        <a:ln w="9525">
          <a:noFill/>
        </a:ln>
      </xdr:spPr>
    </xdr:pic>
    <xdr:clientData/>
  </xdr:twoCellAnchor>
  <xdr:twoCellAnchor editAs="oneCell">
    <xdr:from>
      <xdr:col>5</xdr:col>
      <xdr:colOff>196850</xdr:colOff>
      <xdr:row>45</xdr:row>
      <xdr:rowOff>0</xdr:rowOff>
    </xdr:from>
    <xdr:to>
      <xdr:col>5</xdr:col>
      <xdr:colOff>208280</xdr:colOff>
      <xdr:row>45</xdr:row>
      <xdr:rowOff>13335</xdr:rowOff>
    </xdr:to>
    <xdr:pic>
      <xdr:nvPicPr>
        <xdr:cNvPr id="38" name="图片 1654" descr="C:\Users\ADMINI~1\AppData\Local\Temp\ksohtml\clip_image9742.png"/>
        <xdr:cNvPicPr>
          <a:picLocks noChangeAspect="1"/>
        </xdr:cNvPicPr>
      </xdr:nvPicPr>
      <xdr:blipFill>
        <a:blip r:embed="rId1"/>
        <a:stretch>
          <a:fillRect/>
        </a:stretch>
      </xdr:blipFill>
      <xdr:spPr>
        <a:xfrm rot="5160000">
          <a:off x="3933825" y="46546135"/>
          <a:ext cx="13335" cy="11430"/>
        </a:xfrm>
        <a:prstGeom prst="rect">
          <a:avLst/>
        </a:prstGeom>
        <a:noFill/>
        <a:ln w="9525">
          <a:noFill/>
        </a:ln>
      </xdr:spPr>
    </xdr:pic>
    <xdr:clientData/>
  </xdr:twoCellAnchor>
  <xdr:twoCellAnchor editAs="oneCell">
    <xdr:from>
      <xdr:col>1</xdr:col>
      <xdr:colOff>485775</xdr:colOff>
      <xdr:row>45</xdr:row>
      <xdr:rowOff>0</xdr:rowOff>
    </xdr:from>
    <xdr:to>
      <xdr:col>1</xdr:col>
      <xdr:colOff>772795</xdr:colOff>
      <xdr:row>45</xdr:row>
      <xdr:rowOff>33655</xdr:rowOff>
    </xdr:to>
    <xdr:pic>
      <xdr:nvPicPr>
        <xdr:cNvPr id="39"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46418500"/>
          <a:ext cx="33655" cy="287020"/>
        </a:xfrm>
        <a:prstGeom prst="rect">
          <a:avLst/>
        </a:prstGeom>
        <a:noFill/>
        <a:ln w="9525">
          <a:noFill/>
        </a:ln>
      </xdr:spPr>
    </xdr:pic>
    <xdr:clientData/>
  </xdr:twoCellAnchor>
  <xdr:twoCellAnchor editAs="oneCell">
    <xdr:from>
      <xdr:col>1</xdr:col>
      <xdr:colOff>485775</xdr:colOff>
      <xdr:row>45</xdr:row>
      <xdr:rowOff>0</xdr:rowOff>
    </xdr:from>
    <xdr:to>
      <xdr:col>1</xdr:col>
      <xdr:colOff>772795</xdr:colOff>
      <xdr:row>45</xdr:row>
      <xdr:rowOff>40005</xdr:rowOff>
    </xdr:to>
    <xdr:pic>
      <xdr:nvPicPr>
        <xdr:cNvPr id="40"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46421675"/>
          <a:ext cx="40005" cy="287020"/>
        </a:xfrm>
        <a:prstGeom prst="rect">
          <a:avLst/>
        </a:prstGeom>
        <a:noFill/>
        <a:ln w="9525">
          <a:noFill/>
        </a:ln>
      </xdr:spPr>
    </xdr:pic>
    <xdr:clientData/>
  </xdr:twoCellAnchor>
  <xdr:twoCellAnchor editAs="oneCell">
    <xdr:from>
      <xdr:col>1</xdr:col>
      <xdr:colOff>485775</xdr:colOff>
      <xdr:row>45</xdr:row>
      <xdr:rowOff>0</xdr:rowOff>
    </xdr:from>
    <xdr:to>
      <xdr:col>1</xdr:col>
      <xdr:colOff>734060</xdr:colOff>
      <xdr:row>45</xdr:row>
      <xdr:rowOff>13335</xdr:rowOff>
    </xdr:to>
    <xdr:pic>
      <xdr:nvPicPr>
        <xdr:cNvPr id="42" name="图片 1411" descr="C:\Users\ADMINI~1\AppData\Local\Temp\ksohtml\clip_image12905.png"/>
        <xdr:cNvPicPr>
          <a:picLocks noChangeAspect="1"/>
        </xdr:cNvPicPr>
      </xdr:nvPicPr>
      <xdr:blipFill>
        <a:blip r:embed="rId2"/>
        <a:stretch>
          <a:fillRect/>
        </a:stretch>
      </xdr:blipFill>
      <xdr:spPr>
        <a:xfrm rot="4380000">
          <a:off x="1118870" y="46428025"/>
          <a:ext cx="13335" cy="248285"/>
        </a:xfrm>
        <a:prstGeom prst="rect">
          <a:avLst/>
        </a:prstGeom>
        <a:noFill/>
        <a:ln w="9525">
          <a:noFill/>
        </a:ln>
      </xdr:spPr>
    </xdr:pic>
    <xdr:clientData/>
  </xdr:twoCellAnchor>
  <xdr:twoCellAnchor editAs="oneCell">
    <xdr:from>
      <xdr:col>5</xdr:col>
      <xdr:colOff>196850</xdr:colOff>
      <xdr:row>45</xdr:row>
      <xdr:rowOff>0</xdr:rowOff>
    </xdr:from>
    <xdr:to>
      <xdr:col>5</xdr:col>
      <xdr:colOff>220345</xdr:colOff>
      <xdr:row>45</xdr:row>
      <xdr:rowOff>13335</xdr:rowOff>
    </xdr:to>
    <xdr:pic>
      <xdr:nvPicPr>
        <xdr:cNvPr id="43" name="图片 1654" descr="C:\Users\ADMINI~1\AppData\Local\Temp\ksohtml\clip_image9742.png"/>
        <xdr:cNvPicPr>
          <a:picLocks noChangeAspect="1"/>
        </xdr:cNvPicPr>
      </xdr:nvPicPr>
      <xdr:blipFill>
        <a:blip r:embed="rId1"/>
        <a:stretch>
          <a:fillRect/>
        </a:stretch>
      </xdr:blipFill>
      <xdr:spPr>
        <a:xfrm rot="5160000">
          <a:off x="3940175" y="46540420"/>
          <a:ext cx="13335" cy="23495"/>
        </a:xfrm>
        <a:prstGeom prst="rect">
          <a:avLst/>
        </a:prstGeom>
        <a:noFill/>
        <a:ln w="9525">
          <a:noFill/>
        </a:ln>
      </xdr:spPr>
    </xdr:pic>
    <xdr:clientData/>
  </xdr:twoCellAnchor>
  <xdr:twoCellAnchor editAs="oneCell">
    <xdr:from>
      <xdr:col>5</xdr:col>
      <xdr:colOff>181610</xdr:colOff>
      <xdr:row>45</xdr:row>
      <xdr:rowOff>0</xdr:rowOff>
    </xdr:from>
    <xdr:to>
      <xdr:col>5</xdr:col>
      <xdr:colOff>204470</xdr:colOff>
      <xdr:row>45</xdr:row>
      <xdr:rowOff>13335</xdr:rowOff>
    </xdr:to>
    <xdr:pic>
      <xdr:nvPicPr>
        <xdr:cNvPr id="44" name="图片 1654" descr="C:\Users\ADMINI~1\AppData\Local\Temp\ksohtml\clip_image9742.png"/>
        <xdr:cNvPicPr>
          <a:picLocks noChangeAspect="1"/>
        </xdr:cNvPicPr>
      </xdr:nvPicPr>
      <xdr:blipFill>
        <a:blip r:embed="rId1"/>
        <a:stretch>
          <a:fillRect/>
        </a:stretch>
      </xdr:blipFill>
      <xdr:spPr>
        <a:xfrm rot="5160000">
          <a:off x="3924300" y="46540420"/>
          <a:ext cx="13335" cy="22860"/>
        </a:xfrm>
        <a:prstGeom prst="rect">
          <a:avLst/>
        </a:prstGeom>
        <a:noFill/>
        <a:ln w="9525">
          <a:noFill/>
        </a:ln>
      </xdr:spPr>
    </xdr:pic>
    <xdr:clientData/>
  </xdr:twoCellAnchor>
  <xdr:twoCellAnchor editAs="oneCell">
    <xdr:from>
      <xdr:col>2</xdr:col>
      <xdr:colOff>9525</xdr:colOff>
      <xdr:row>181</xdr:row>
      <xdr:rowOff>0</xdr:rowOff>
    </xdr:from>
    <xdr:to>
      <xdr:col>2</xdr:col>
      <xdr:colOff>257175</xdr:colOff>
      <xdr:row>181</xdr:row>
      <xdr:rowOff>9525</xdr:rowOff>
    </xdr:to>
    <xdr:pic>
      <xdr:nvPicPr>
        <xdr:cNvPr id="45" name="图片 1411" descr="C:\Users\ADMINI~1\AppData\Local\Temp\ksohtml\clip_image12905.png"/>
        <xdr:cNvPicPr>
          <a:picLocks noChangeAspect="1"/>
        </xdr:cNvPicPr>
      </xdr:nvPicPr>
      <xdr:blipFill>
        <a:blip r:embed="rId2"/>
        <a:stretch>
          <a:fillRect/>
        </a:stretch>
      </xdr:blipFill>
      <xdr:spPr>
        <a:xfrm rot="4380000">
          <a:off x="1802130" y="199467470"/>
          <a:ext cx="9525" cy="247650"/>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33655</xdr:rowOff>
    </xdr:to>
    <xdr:pic>
      <xdr:nvPicPr>
        <xdr:cNvPr id="46"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9464930"/>
          <a:ext cx="33655" cy="277495"/>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40005</xdr:rowOff>
    </xdr:to>
    <xdr:pic>
      <xdr:nvPicPr>
        <xdr:cNvPr id="47"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9468105"/>
          <a:ext cx="40005" cy="277495"/>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46990</xdr:rowOff>
    </xdr:to>
    <xdr:pic>
      <xdr:nvPicPr>
        <xdr:cNvPr id="48"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9471280"/>
          <a:ext cx="46990" cy="277495"/>
        </a:xfrm>
        <a:prstGeom prst="rect">
          <a:avLst/>
        </a:prstGeom>
        <a:noFill/>
        <a:ln w="9525">
          <a:noFill/>
        </a:ln>
      </xdr:spPr>
    </xdr:pic>
    <xdr:clientData/>
  </xdr:twoCellAnchor>
  <xdr:twoCellAnchor editAs="oneCell">
    <xdr:from>
      <xdr:col>5</xdr:col>
      <xdr:colOff>196850</xdr:colOff>
      <xdr:row>181</xdr:row>
      <xdr:rowOff>0</xdr:rowOff>
    </xdr:from>
    <xdr:to>
      <xdr:col>5</xdr:col>
      <xdr:colOff>208280</xdr:colOff>
      <xdr:row>181</xdr:row>
      <xdr:rowOff>9525</xdr:rowOff>
    </xdr:to>
    <xdr:pic>
      <xdr:nvPicPr>
        <xdr:cNvPr id="49" name="图片 1654" descr="C:\Users\ADMINI~1\AppData\Local\Temp\ksohtml\clip_image9742.png"/>
        <xdr:cNvPicPr>
          <a:picLocks noChangeAspect="1"/>
        </xdr:cNvPicPr>
      </xdr:nvPicPr>
      <xdr:blipFill>
        <a:blip r:embed="rId1"/>
        <a:stretch>
          <a:fillRect/>
        </a:stretch>
      </xdr:blipFill>
      <xdr:spPr>
        <a:xfrm rot="5160000">
          <a:off x="3935730" y="199585580"/>
          <a:ext cx="9525" cy="11430"/>
        </a:xfrm>
        <a:prstGeom prst="rect">
          <a:avLst/>
        </a:prstGeom>
        <a:noFill/>
        <a:ln w="9525">
          <a:noFill/>
        </a:ln>
      </xdr:spPr>
    </xdr:pic>
    <xdr:clientData/>
  </xdr:twoCellAnchor>
  <xdr:twoCellAnchor editAs="oneCell">
    <xdr:from>
      <xdr:col>2</xdr:col>
      <xdr:colOff>9525</xdr:colOff>
      <xdr:row>181</xdr:row>
      <xdr:rowOff>0</xdr:rowOff>
    </xdr:from>
    <xdr:to>
      <xdr:col>2</xdr:col>
      <xdr:colOff>257175</xdr:colOff>
      <xdr:row>181</xdr:row>
      <xdr:rowOff>13335</xdr:rowOff>
    </xdr:to>
    <xdr:pic>
      <xdr:nvPicPr>
        <xdr:cNvPr id="50" name="图片 1411" descr="C:\Users\ADMINI~1\AppData\Local\Temp\ksohtml\clip_image12905.png"/>
        <xdr:cNvPicPr>
          <a:picLocks noChangeAspect="1"/>
        </xdr:cNvPicPr>
      </xdr:nvPicPr>
      <xdr:blipFill>
        <a:blip r:embed="rId2"/>
        <a:stretch>
          <a:fillRect/>
        </a:stretch>
      </xdr:blipFill>
      <xdr:spPr>
        <a:xfrm rot="4380000">
          <a:off x="1800225" y="199469375"/>
          <a:ext cx="13335" cy="247650"/>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53340</xdr:rowOff>
    </xdr:to>
    <xdr:pic>
      <xdr:nvPicPr>
        <xdr:cNvPr id="51"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9474455"/>
          <a:ext cx="53340" cy="277495"/>
        </a:xfrm>
        <a:prstGeom prst="rect">
          <a:avLst/>
        </a:prstGeom>
        <a:noFill/>
        <a:ln w="9525">
          <a:noFill/>
        </a:ln>
      </xdr:spPr>
    </xdr:pic>
    <xdr:clientData/>
  </xdr:twoCellAnchor>
  <xdr:twoCellAnchor editAs="oneCell">
    <xdr:from>
      <xdr:col>5</xdr:col>
      <xdr:colOff>196850</xdr:colOff>
      <xdr:row>181</xdr:row>
      <xdr:rowOff>0</xdr:rowOff>
    </xdr:from>
    <xdr:to>
      <xdr:col>5</xdr:col>
      <xdr:colOff>208280</xdr:colOff>
      <xdr:row>181</xdr:row>
      <xdr:rowOff>13335</xdr:rowOff>
    </xdr:to>
    <xdr:pic>
      <xdr:nvPicPr>
        <xdr:cNvPr id="52" name="图片 1654" descr="C:\Users\ADMINI~1\AppData\Local\Temp\ksohtml\clip_image9742.png"/>
        <xdr:cNvPicPr>
          <a:picLocks noChangeAspect="1"/>
        </xdr:cNvPicPr>
      </xdr:nvPicPr>
      <xdr:blipFill>
        <a:blip r:embed="rId1"/>
        <a:stretch>
          <a:fillRect/>
        </a:stretch>
      </xdr:blipFill>
      <xdr:spPr>
        <a:xfrm rot="5160000">
          <a:off x="3933825" y="199587485"/>
          <a:ext cx="13335" cy="11430"/>
        </a:xfrm>
        <a:prstGeom prst="rect">
          <a:avLst/>
        </a:prstGeom>
        <a:noFill/>
        <a:ln w="9525">
          <a:noFill/>
        </a:ln>
      </xdr:spPr>
    </xdr:pic>
    <xdr:clientData/>
  </xdr:twoCellAnchor>
  <xdr:twoCellAnchor editAs="oneCell">
    <xdr:from>
      <xdr:col>1</xdr:col>
      <xdr:colOff>485775</xdr:colOff>
      <xdr:row>181</xdr:row>
      <xdr:rowOff>0</xdr:rowOff>
    </xdr:from>
    <xdr:to>
      <xdr:col>1</xdr:col>
      <xdr:colOff>772795</xdr:colOff>
      <xdr:row>181</xdr:row>
      <xdr:rowOff>33655</xdr:rowOff>
    </xdr:to>
    <xdr:pic>
      <xdr:nvPicPr>
        <xdr:cNvPr id="53"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9459850"/>
          <a:ext cx="33655" cy="287020"/>
        </a:xfrm>
        <a:prstGeom prst="rect">
          <a:avLst/>
        </a:prstGeom>
        <a:noFill/>
        <a:ln w="9525">
          <a:noFill/>
        </a:ln>
      </xdr:spPr>
    </xdr:pic>
    <xdr:clientData/>
  </xdr:twoCellAnchor>
  <xdr:twoCellAnchor editAs="oneCell">
    <xdr:from>
      <xdr:col>1</xdr:col>
      <xdr:colOff>485775</xdr:colOff>
      <xdr:row>181</xdr:row>
      <xdr:rowOff>0</xdr:rowOff>
    </xdr:from>
    <xdr:to>
      <xdr:col>1</xdr:col>
      <xdr:colOff>772795</xdr:colOff>
      <xdr:row>181</xdr:row>
      <xdr:rowOff>40005</xdr:rowOff>
    </xdr:to>
    <xdr:pic>
      <xdr:nvPicPr>
        <xdr:cNvPr id="54"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9463025"/>
          <a:ext cx="40005" cy="287020"/>
        </a:xfrm>
        <a:prstGeom prst="rect">
          <a:avLst/>
        </a:prstGeom>
        <a:noFill/>
        <a:ln w="9525">
          <a:noFill/>
        </a:ln>
      </xdr:spPr>
    </xdr:pic>
    <xdr:clientData/>
  </xdr:twoCellAnchor>
  <xdr:twoCellAnchor editAs="oneCell">
    <xdr:from>
      <xdr:col>1</xdr:col>
      <xdr:colOff>485775</xdr:colOff>
      <xdr:row>181</xdr:row>
      <xdr:rowOff>0</xdr:rowOff>
    </xdr:from>
    <xdr:to>
      <xdr:col>1</xdr:col>
      <xdr:colOff>734060</xdr:colOff>
      <xdr:row>181</xdr:row>
      <xdr:rowOff>13335</xdr:rowOff>
    </xdr:to>
    <xdr:pic>
      <xdr:nvPicPr>
        <xdr:cNvPr id="55" name="图片 1411" descr="C:\Users\ADMINI~1\AppData\Local\Temp\ksohtml\clip_image12905.png"/>
        <xdr:cNvPicPr>
          <a:picLocks noChangeAspect="1"/>
        </xdr:cNvPicPr>
      </xdr:nvPicPr>
      <xdr:blipFill>
        <a:blip r:embed="rId2"/>
        <a:stretch>
          <a:fillRect/>
        </a:stretch>
      </xdr:blipFill>
      <xdr:spPr>
        <a:xfrm rot="4380000">
          <a:off x="1118870" y="199469375"/>
          <a:ext cx="13335" cy="248285"/>
        </a:xfrm>
        <a:prstGeom prst="rect">
          <a:avLst/>
        </a:prstGeom>
        <a:noFill/>
        <a:ln w="9525">
          <a:noFill/>
        </a:ln>
      </xdr:spPr>
    </xdr:pic>
    <xdr:clientData/>
  </xdr:twoCellAnchor>
  <xdr:twoCellAnchor editAs="oneCell">
    <xdr:from>
      <xdr:col>5</xdr:col>
      <xdr:colOff>196850</xdr:colOff>
      <xdr:row>181</xdr:row>
      <xdr:rowOff>0</xdr:rowOff>
    </xdr:from>
    <xdr:to>
      <xdr:col>5</xdr:col>
      <xdr:colOff>220345</xdr:colOff>
      <xdr:row>181</xdr:row>
      <xdr:rowOff>13335</xdr:rowOff>
    </xdr:to>
    <xdr:pic>
      <xdr:nvPicPr>
        <xdr:cNvPr id="56" name="图片 1654" descr="C:\Users\ADMINI~1\AppData\Local\Temp\ksohtml\clip_image9742.png"/>
        <xdr:cNvPicPr>
          <a:picLocks noChangeAspect="1"/>
        </xdr:cNvPicPr>
      </xdr:nvPicPr>
      <xdr:blipFill>
        <a:blip r:embed="rId1"/>
        <a:stretch>
          <a:fillRect/>
        </a:stretch>
      </xdr:blipFill>
      <xdr:spPr>
        <a:xfrm rot="5160000">
          <a:off x="3940175" y="199581770"/>
          <a:ext cx="13335" cy="23495"/>
        </a:xfrm>
        <a:prstGeom prst="rect">
          <a:avLst/>
        </a:prstGeom>
        <a:noFill/>
        <a:ln w="9525">
          <a:noFill/>
        </a:ln>
      </xdr:spPr>
    </xdr:pic>
    <xdr:clientData/>
  </xdr:twoCellAnchor>
  <xdr:twoCellAnchor editAs="oneCell">
    <xdr:from>
      <xdr:col>5</xdr:col>
      <xdr:colOff>181610</xdr:colOff>
      <xdr:row>181</xdr:row>
      <xdr:rowOff>0</xdr:rowOff>
    </xdr:from>
    <xdr:to>
      <xdr:col>5</xdr:col>
      <xdr:colOff>204470</xdr:colOff>
      <xdr:row>181</xdr:row>
      <xdr:rowOff>13335</xdr:rowOff>
    </xdr:to>
    <xdr:pic>
      <xdr:nvPicPr>
        <xdr:cNvPr id="57" name="图片 1654" descr="C:\Users\ADMINI~1\AppData\Local\Temp\ksohtml\clip_image9742.png"/>
        <xdr:cNvPicPr>
          <a:picLocks noChangeAspect="1"/>
        </xdr:cNvPicPr>
      </xdr:nvPicPr>
      <xdr:blipFill>
        <a:blip r:embed="rId1"/>
        <a:stretch>
          <a:fillRect/>
        </a:stretch>
      </xdr:blipFill>
      <xdr:spPr>
        <a:xfrm rot="5160000">
          <a:off x="3924300" y="199581770"/>
          <a:ext cx="13335" cy="22860"/>
        </a:xfrm>
        <a:prstGeom prst="rect">
          <a:avLst/>
        </a:prstGeom>
        <a:noFill/>
        <a:ln w="9525">
          <a:noFill/>
        </a:ln>
      </xdr:spPr>
    </xdr:pic>
    <xdr:clientData/>
  </xdr:twoCellAnchor>
  <xdr:twoCellAnchor editAs="oneCell">
    <xdr:from>
      <xdr:col>1</xdr:col>
      <xdr:colOff>485775</xdr:colOff>
      <xdr:row>181</xdr:row>
      <xdr:rowOff>0</xdr:rowOff>
    </xdr:from>
    <xdr:to>
      <xdr:col>1</xdr:col>
      <xdr:colOff>734060</xdr:colOff>
      <xdr:row>181</xdr:row>
      <xdr:rowOff>12700</xdr:rowOff>
    </xdr:to>
    <xdr:pic>
      <xdr:nvPicPr>
        <xdr:cNvPr id="58" name="图片 1411" descr="C:\Users\ADMINI~1\AppData\Local\Temp\ksohtml\clip_image12905.png"/>
        <xdr:cNvPicPr>
          <a:picLocks noChangeAspect="1"/>
        </xdr:cNvPicPr>
      </xdr:nvPicPr>
      <xdr:blipFill>
        <a:blip r:embed="rId2"/>
        <a:stretch>
          <a:fillRect/>
        </a:stretch>
      </xdr:blipFill>
      <xdr:spPr>
        <a:xfrm rot="4380000">
          <a:off x="1118870" y="199468740"/>
          <a:ext cx="12700" cy="248285"/>
        </a:xfrm>
        <a:prstGeom prst="rect">
          <a:avLst/>
        </a:prstGeom>
        <a:noFill/>
        <a:ln w="9525">
          <a:noFill/>
        </a:ln>
      </xdr:spPr>
    </xdr:pic>
    <xdr:clientData/>
  </xdr:twoCellAnchor>
  <xdr:twoCellAnchor editAs="oneCell">
    <xdr:from>
      <xdr:col>5</xdr:col>
      <xdr:colOff>196850</xdr:colOff>
      <xdr:row>181</xdr:row>
      <xdr:rowOff>0</xdr:rowOff>
    </xdr:from>
    <xdr:to>
      <xdr:col>5</xdr:col>
      <xdr:colOff>220345</xdr:colOff>
      <xdr:row>181</xdr:row>
      <xdr:rowOff>12700</xdr:rowOff>
    </xdr:to>
    <xdr:pic>
      <xdr:nvPicPr>
        <xdr:cNvPr id="59" name="图片 1654" descr="C:\Users\ADMINI~1\AppData\Local\Temp\ksohtml\clip_image9742.png"/>
        <xdr:cNvPicPr>
          <a:picLocks noChangeAspect="1"/>
        </xdr:cNvPicPr>
      </xdr:nvPicPr>
      <xdr:blipFill>
        <a:blip r:embed="rId1"/>
        <a:stretch>
          <a:fillRect/>
        </a:stretch>
      </xdr:blipFill>
      <xdr:spPr>
        <a:xfrm rot="5160000">
          <a:off x="3940175" y="199581135"/>
          <a:ext cx="12700" cy="23495"/>
        </a:xfrm>
        <a:prstGeom prst="rect">
          <a:avLst/>
        </a:prstGeom>
        <a:noFill/>
        <a:ln w="9525">
          <a:noFill/>
        </a:ln>
      </xdr:spPr>
    </xdr:pic>
    <xdr:clientData/>
  </xdr:twoCellAnchor>
  <xdr:twoCellAnchor editAs="oneCell">
    <xdr:from>
      <xdr:col>4</xdr:col>
      <xdr:colOff>191770</xdr:colOff>
      <xdr:row>178</xdr:row>
      <xdr:rowOff>0</xdr:rowOff>
    </xdr:from>
    <xdr:to>
      <xdr:col>4</xdr:col>
      <xdr:colOff>201295</xdr:colOff>
      <xdr:row>178</xdr:row>
      <xdr:rowOff>9525</xdr:rowOff>
    </xdr:to>
    <xdr:pic>
      <xdr:nvPicPr>
        <xdr:cNvPr id="60" name="图片 1654" descr="C:\Users\ADMINI~1\AppData\Local\Temp\ksohtml\clip_image9742.png"/>
        <xdr:cNvPicPr>
          <a:picLocks noChangeAspect="1"/>
        </xdr:cNvPicPr>
      </xdr:nvPicPr>
      <xdr:blipFill>
        <a:blip r:embed="rId1"/>
        <a:stretch>
          <a:fillRect/>
        </a:stretch>
      </xdr:blipFill>
      <xdr:spPr>
        <a:xfrm rot="5160000">
          <a:off x="2962910" y="196488050"/>
          <a:ext cx="9525" cy="9525"/>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9525</xdr:rowOff>
    </xdr:to>
    <xdr:pic>
      <xdr:nvPicPr>
        <xdr:cNvPr id="61" name="图片 1411" descr="C:\Users\ADMINI~1\AppData\Local\Temp\ksohtml\clip_image12905.png"/>
        <xdr:cNvPicPr>
          <a:picLocks noChangeAspect="1"/>
        </xdr:cNvPicPr>
      </xdr:nvPicPr>
      <xdr:blipFill>
        <a:blip r:embed="rId2"/>
        <a:stretch>
          <a:fillRect/>
        </a:stretch>
      </xdr:blipFill>
      <xdr:spPr>
        <a:xfrm rot="4380000">
          <a:off x="1802130" y="196368670"/>
          <a:ext cx="9525" cy="247650"/>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33655</xdr:rowOff>
    </xdr:to>
    <xdr:pic>
      <xdr:nvPicPr>
        <xdr:cNvPr id="62"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6366130"/>
          <a:ext cx="33655" cy="277495"/>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40005</xdr:rowOff>
    </xdr:to>
    <xdr:pic>
      <xdr:nvPicPr>
        <xdr:cNvPr id="63"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6369305"/>
          <a:ext cx="40005" cy="277495"/>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46990</xdr:rowOff>
    </xdr:to>
    <xdr:pic>
      <xdr:nvPicPr>
        <xdr:cNvPr id="64"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6372480"/>
          <a:ext cx="46990" cy="277495"/>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9525</xdr:rowOff>
    </xdr:to>
    <xdr:pic>
      <xdr:nvPicPr>
        <xdr:cNvPr id="65" name="图片 1654" descr="C:\Users\ADMINI~1\AppData\Local\Temp\ksohtml\clip_image9742.png"/>
        <xdr:cNvPicPr>
          <a:picLocks noChangeAspect="1"/>
        </xdr:cNvPicPr>
      </xdr:nvPicPr>
      <xdr:blipFill>
        <a:blip r:embed="rId1"/>
        <a:stretch>
          <a:fillRect/>
        </a:stretch>
      </xdr:blipFill>
      <xdr:spPr>
        <a:xfrm rot="5160000">
          <a:off x="3935730" y="196486780"/>
          <a:ext cx="9525" cy="1143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13335</xdr:rowOff>
    </xdr:to>
    <xdr:pic>
      <xdr:nvPicPr>
        <xdr:cNvPr id="66" name="图片 1411" descr="C:\Users\ADMINI~1\AppData\Local\Temp\ksohtml\clip_image12905.png"/>
        <xdr:cNvPicPr>
          <a:picLocks noChangeAspect="1"/>
        </xdr:cNvPicPr>
      </xdr:nvPicPr>
      <xdr:blipFill>
        <a:blip r:embed="rId2"/>
        <a:stretch>
          <a:fillRect/>
        </a:stretch>
      </xdr:blipFill>
      <xdr:spPr>
        <a:xfrm rot="4380000">
          <a:off x="1800225" y="196370575"/>
          <a:ext cx="13335" cy="247650"/>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53340</xdr:rowOff>
    </xdr:to>
    <xdr:pic>
      <xdr:nvPicPr>
        <xdr:cNvPr id="67"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6375655"/>
          <a:ext cx="53340" cy="277495"/>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13335</xdr:rowOff>
    </xdr:to>
    <xdr:pic>
      <xdr:nvPicPr>
        <xdr:cNvPr id="68" name="图片 1654" descr="C:\Users\ADMINI~1\AppData\Local\Temp\ksohtml\clip_image9742.png"/>
        <xdr:cNvPicPr>
          <a:picLocks noChangeAspect="1"/>
        </xdr:cNvPicPr>
      </xdr:nvPicPr>
      <xdr:blipFill>
        <a:blip r:embed="rId1"/>
        <a:stretch>
          <a:fillRect/>
        </a:stretch>
      </xdr:blipFill>
      <xdr:spPr>
        <a:xfrm rot="5160000">
          <a:off x="3933825" y="196488685"/>
          <a:ext cx="13335" cy="11430"/>
        </a:xfrm>
        <a:prstGeom prst="rect">
          <a:avLst/>
        </a:prstGeom>
        <a:noFill/>
        <a:ln w="9525">
          <a:noFill/>
        </a:ln>
      </xdr:spPr>
    </xdr:pic>
    <xdr:clientData/>
  </xdr:twoCellAnchor>
  <xdr:twoCellAnchor editAs="oneCell">
    <xdr:from>
      <xdr:col>1</xdr:col>
      <xdr:colOff>485775</xdr:colOff>
      <xdr:row>178</xdr:row>
      <xdr:rowOff>0</xdr:rowOff>
    </xdr:from>
    <xdr:to>
      <xdr:col>1</xdr:col>
      <xdr:colOff>772795</xdr:colOff>
      <xdr:row>178</xdr:row>
      <xdr:rowOff>33655</xdr:rowOff>
    </xdr:to>
    <xdr:pic>
      <xdr:nvPicPr>
        <xdr:cNvPr id="69"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6361050"/>
          <a:ext cx="33655" cy="287020"/>
        </a:xfrm>
        <a:prstGeom prst="rect">
          <a:avLst/>
        </a:prstGeom>
        <a:noFill/>
        <a:ln w="9525">
          <a:noFill/>
        </a:ln>
      </xdr:spPr>
    </xdr:pic>
    <xdr:clientData/>
  </xdr:twoCellAnchor>
  <xdr:twoCellAnchor editAs="oneCell">
    <xdr:from>
      <xdr:col>1</xdr:col>
      <xdr:colOff>485775</xdr:colOff>
      <xdr:row>178</xdr:row>
      <xdr:rowOff>0</xdr:rowOff>
    </xdr:from>
    <xdr:to>
      <xdr:col>1</xdr:col>
      <xdr:colOff>772795</xdr:colOff>
      <xdr:row>178</xdr:row>
      <xdr:rowOff>40005</xdr:rowOff>
    </xdr:to>
    <xdr:pic>
      <xdr:nvPicPr>
        <xdr:cNvPr id="70"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6364225"/>
          <a:ext cx="40005" cy="287020"/>
        </a:xfrm>
        <a:prstGeom prst="rect">
          <a:avLst/>
        </a:prstGeom>
        <a:noFill/>
        <a:ln w="9525">
          <a:noFill/>
        </a:ln>
      </xdr:spPr>
    </xdr:pic>
    <xdr:clientData/>
  </xdr:twoCellAnchor>
  <xdr:twoCellAnchor editAs="oneCell">
    <xdr:from>
      <xdr:col>1</xdr:col>
      <xdr:colOff>485775</xdr:colOff>
      <xdr:row>178</xdr:row>
      <xdr:rowOff>0</xdr:rowOff>
    </xdr:from>
    <xdr:to>
      <xdr:col>1</xdr:col>
      <xdr:colOff>734060</xdr:colOff>
      <xdr:row>178</xdr:row>
      <xdr:rowOff>13335</xdr:rowOff>
    </xdr:to>
    <xdr:pic>
      <xdr:nvPicPr>
        <xdr:cNvPr id="71" name="图片 1411" descr="C:\Users\ADMINI~1\AppData\Local\Temp\ksohtml\clip_image12905.png"/>
        <xdr:cNvPicPr>
          <a:picLocks noChangeAspect="1"/>
        </xdr:cNvPicPr>
      </xdr:nvPicPr>
      <xdr:blipFill>
        <a:blip r:embed="rId2"/>
        <a:stretch>
          <a:fillRect/>
        </a:stretch>
      </xdr:blipFill>
      <xdr:spPr>
        <a:xfrm rot="4380000">
          <a:off x="1118870" y="196370575"/>
          <a:ext cx="13335" cy="24828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13335</xdr:rowOff>
    </xdr:to>
    <xdr:pic>
      <xdr:nvPicPr>
        <xdr:cNvPr id="72" name="图片 1654" descr="C:\Users\ADMINI~1\AppData\Local\Temp\ksohtml\clip_image9742.png"/>
        <xdr:cNvPicPr>
          <a:picLocks noChangeAspect="1"/>
        </xdr:cNvPicPr>
      </xdr:nvPicPr>
      <xdr:blipFill>
        <a:blip r:embed="rId1"/>
        <a:stretch>
          <a:fillRect/>
        </a:stretch>
      </xdr:blipFill>
      <xdr:spPr>
        <a:xfrm rot="5160000">
          <a:off x="3940175" y="196482970"/>
          <a:ext cx="13335" cy="23495"/>
        </a:xfrm>
        <a:prstGeom prst="rect">
          <a:avLst/>
        </a:prstGeom>
        <a:noFill/>
        <a:ln w="9525">
          <a:noFill/>
        </a:ln>
      </xdr:spPr>
    </xdr:pic>
    <xdr:clientData/>
  </xdr:twoCellAnchor>
  <xdr:twoCellAnchor editAs="oneCell">
    <xdr:from>
      <xdr:col>5</xdr:col>
      <xdr:colOff>181610</xdr:colOff>
      <xdr:row>178</xdr:row>
      <xdr:rowOff>0</xdr:rowOff>
    </xdr:from>
    <xdr:to>
      <xdr:col>5</xdr:col>
      <xdr:colOff>204470</xdr:colOff>
      <xdr:row>178</xdr:row>
      <xdr:rowOff>13335</xdr:rowOff>
    </xdr:to>
    <xdr:pic>
      <xdr:nvPicPr>
        <xdr:cNvPr id="73" name="图片 1654" descr="C:\Users\ADMINI~1\AppData\Local\Temp\ksohtml\clip_image9742.png"/>
        <xdr:cNvPicPr>
          <a:picLocks noChangeAspect="1"/>
        </xdr:cNvPicPr>
      </xdr:nvPicPr>
      <xdr:blipFill>
        <a:blip r:embed="rId1"/>
        <a:stretch>
          <a:fillRect/>
        </a:stretch>
      </xdr:blipFill>
      <xdr:spPr>
        <a:xfrm rot="5160000">
          <a:off x="3924300" y="196482970"/>
          <a:ext cx="13335" cy="2286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9525</xdr:rowOff>
    </xdr:to>
    <xdr:pic>
      <xdr:nvPicPr>
        <xdr:cNvPr id="74" name="图片 1411" descr="C:\Users\ADMINI~1\AppData\Local\Temp\ksohtml\clip_image12905.png"/>
        <xdr:cNvPicPr>
          <a:picLocks noChangeAspect="1"/>
        </xdr:cNvPicPr>
      </xdr:nvPicPr>
      <xdr:blipFill>
        <a:blip r:embed="rId2"/>
        <a:stretch>
          <a:fillRect/>
        </a:stretch>
      </xdr:blipFill>
      <xdr:spPr>
        <a:xfrm rot="4380000">
          <a:off x="1802130" y="196368670"/>
          <a:ext cx="9525" cy="247650"/>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33655</xdr:rowOff>
    </xdr:to>
    <xdr:pic>
      <xdr:nvPicPr>
        <xdr:cNvPr id="75"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6366130"/>
          <a:ext cx="33655" cy="277495"/>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40005</xdr:rowOff>
    </xdr:to>
    <xdr:pic>
      <xdr:nvPicPr>
        <xdr:cNvPr id="76"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6369305"/>
          <a:ext cx="40005" cy="277495"/>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46990</xdr:rowOff>
    </xdr:to>
    <xdr:pic>
      <xdr:nvPicPr>
        <xdr:cNvPr id="77"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6372480"/>
          <a:ext cx="46990" cy="277495"/>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9525</xdr:rowOff>
    </xdr:to>
    <xdr:pic>
      <xdr:nvPicPr>
        <xdr:cNvPr id="78" name="图片 1654" descr="C:\Users\ADMINI~1\AppData\Local\Temp\ksohtml\clip_image9742.png"/>
        <xdr:cNvPicPr>
          <a:picLocks noChangeAspect="1"/>
        </xdr:cNvPicPr>
      </xdr:nvPicPr>
      <xdr:blipFill>
        <a:blip r:embed="rId1"/>
        <a:stretch>
          <a:fillRect/>
        </a:stretch>
      </xdr:blipFill>
      <xdr:spPr>
        <a:xfrm rot="5160000">
          <a:off x="3935730" y="196486780"/>
          <a:ext cx="9525" cy="1143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13335</xdr:rowOff>
    </xdr:to>
    <xdr:pic>
      <xdr:nvPicPr>
        <xdr:cNvPr id="79" name="图片 1411" descr="C:\Users\ADMINI~1\AppData\Local\Temp\ksohtml\clip_image12905.png"/>
        <xdr:cNvPicPr>
          <a:picLocks noChangeAspect="1"/>
        </xdr:cNvPicPr>
      </xdr:nvPicPr>
      <xdr:blipFill>
        <a:blip r:embed="rId2"/>
        <a:stretch>
          <a:fillRect/>
        </a:stretch>
      </xdr:blipFill>
      <xdr:spPr>
        <a:xfrm rot="4380000">
          <a:off x="1800225" y="196370575"/>
          <a:ext cx="13335" cy="247650"/>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53340</xdr:rowOff>
    </xdr:to>
    <xdr:pic>
      <xdr:nvPicPr>
        <xdr:cNvPr id="8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6375655"/>
          <a:ext cx="53340" cy="277495"/>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13335</xdr:rowOff>
    </xdr:to>
    <xdr:pic>
      <xdr:nvPicPr>
        <xdr:cNvPr id="81" name="图片 1654" descr="C:\Users\ADMINI~1\AppData\Local\Temp\ksohtml\clip_image9742.png"/>
        <xdr:cNvPicPr>
          <a:picLocks noChangeAspect="1"/>
        </xdr:cNvPicPr>
      </xdr:nvPicPr>
      <xdr:blipFill>
        <a:blip r:embed="rId1"/>
        <a:stretch>
          <a:fillRect/>
        </a:stretch>
      </xdr:blipFill>
      <xdr:spPr>
        <a:xfrm rot="5160000">
          <a:off x="3933825" y="196488685"/>
          <a:ext cx="13335" cy="11430"/>
        </a:xfrm>
        <a:prstGeom prst="rect">
          <a:avLst/>
        </a:prstGeom>
        <a:noFill/>
        <a:ln w="9525">
          <a:noFill/>
        </a:ln>
      </xdr:spPr>
    </xdr:pic>
    <xdr:clientData/>
  </xdr:twoCellAnchor>
  <xdr:twoCellAnchor editAs="oneCell">
    <xdr:from>
      <xdr:col>1</xdr:col>
      <xdr:colOff>485775</xdr:colOff>
      <xdr:row>178</xdr:row>
      <xdr:rowOff>0</xdr:rowOff>
    </xdr:from>
    <xdr:to>
      <xdr:col>1</xdr:col>
      <xdr:colOff>772795</xdr:colOff>
      <xdr:row>178</xdr:row>
      <xdr:rowOff>33655</xdr:rowOff>
    </xdr:to>
    <xdr:pic>
      <xdr:nvPicPr>
        <xdr:cNvPr id="82"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6361050"/>
          <a:ext cx="33655" cy="287020"/>
        </a:xfrm>
        <a:prstGeom prst="rect">
          <a:avLst/>
        </a:prstGeom>
        <a:noFill/>
        <a:ln w="9525">
          <a:noFill/>
        </a:ln>
      </xdr:spPr>
    </xdr:pic>
    <xdr:clientData/>
  </xdr:twoCellAnchor>
  <xdr:twoCellAnchor editAs="oneCell">
    <xdr:from>
      <xdr:col>1</xdr:col>
      <xdr:colOff>485775</xdr:colOff>
      <xdr:row>178</xdr:row>
      <xdr:rowOff>0</xdr:rowOff>
    </xdr:from>
    <xdr:to>
      <xdr:col>1</xdr:col>
      <xdr:colOff>772795</xdr:colOff>
      <xdr:row>178</xdr:row>
      <xdr:rowOff>40005</xdr:rowOff>
    </xdr:to>
    <xdr:pic>
      <xdr:nvPicPr>
        <xdr:cNvPr id="83"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6364225"/>
          <a:ext cx="40005" cy="287020"/>
        </a:xfrm>
        <a:prstGeom prst="rect">
          <a:avLst/>
        </a:prstGeom>
        <a:noFill/>
        <a:ln w="9525">
          <a:noFill/>
        </a:ln>
      </xdr:spPr>
    </xdr:pic>
    <xdr:clientData/>
  </xdr:twoCellAnchor>
  <xdr:twoCellAnchor editAs="oneCell">
    <xdr:from>
      <xdr:col>1</xdr:col>
      <xdr:colOff>485775</xdr:colOff>
      <xdr:row>178</xdr:row>
      <xdr:rowOff>0</xdr:rowOff>
    </xdr:from>
    <xdr:to>
      <xdr:col>1</xdr:col>
      <xdr:colOff>734060</xdr:colOff>
      <xdr:row>178</xdr:row>
      <xdr:rowOff>13335</xdr:rowOff>
    </xdr:to>
    <xdr:pic>
      <xdr:nvPicPr>
        <xdr:cNvPr id="84" name="图片 1411" descr="C:\Users\ADMINI~1\AppData\Local\Temp\ksohtml\clip_image12905.png"/>
        <xdr:cNvPicPr>
          <a:picLocks noChangeAspect="1"/>
        </xdr:cNvPicPr>
      </xdr:nvPicPr>
      <xdr:blipFill>
        <a:blip r:embed="rId2"/>
        <a:stretch>
          <a:fillRect/>
        </a:stretch>
      </xdr:blipFill>
      <xdr:spPr>
        <a:xfrm rot="4380000">
          <a:off x="1118870" y="196370575"/>
          <a:ext cx="13335" cy="24828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13335</xdr:rowOff>
    </xdr:to>
    <xdr:pic>
      <xdr:nvPicPr>
        <xdr:cNvPr id="85" name="图片 1654" descr="C:\Users\ADMINI~1\AppData\Local\Temp\ksohtml\clip_image9742.png"/>
        <xdr:cNvPicPr>
          <a:picLocks noChangeAspect="1"/>
        </xdr:cNvPicPr>
      </xdr:nvPicPr>
      <xdr:blipFill>
        <a:blip r:embed="rId1"/>
        <a:stretch>
          <a:fillRect/>
        </a:stretch>
      </xdr:blipFill>
      <xdr:spPr>
        <a:xfrm rot="5160000">
          <a:off x="3940175" y="196482970"/>
          <a:ext cx="13335" cy="23495"/>
        </a:xfrm>
        <a:prstGeom prst="rect">
          <a:avLst/>
        </a:prstGeom>
        <a:noFill/>
        <a:ln w="9525">
          <a:noFill/>
        </a:ln>
      </xdr:spPr>
    </xdr:pic>
    <xdr:clientData/>
  </xdr:twoCellAnchor>
  <xdr:twoCellAnchor editAs="oneCell">
    <xdr:from>
      <xdr:col>5</xdr:col>
      <xdr:colOff>181610</xdr:colOff>
      <xdr:row>178</xdr:row>
      <xdr:rowOff>0</xdr:rowOff>
    </xdr:from>
    <xdr:to>
      <xdr:col>5</xdr:col>
      <xdr:colOff>204470</xdr:colOff>
      <xdr:row>178</xdr:row>
      <xdr:rowOff>13335</xdr:rowOff>
    </xdr:to>
    <xdr:pic>
      <xdr:nvPicPr>
        <xdr:cNvPr id="86" name="图片 1654" descr="C:\Users\ADMINI~1\AppData\Local\Temp\ksohtml\clip_image9742.png"/>
        <xdr:cNvPicPr>
          <a:picLocks noChangeAspect="1"/>
        </xdr:cNvPicPr>
      </xdr:nvPicPr>
      <xdr:blipFill>
        <a:blip r:embed="rId1"/>
        <a:stretch>
          <a:fillRect/>
        </a:stretch>
      </xdr:blipFill>
      <xdr:spPr>
        <a:xfrm rot="5160000">
          <a:off x="3924300" y="196482970"/>
          <a:ext cx="13335" cy="22860"/>
        </a:xfrm>
        <a:prstGeom prst="rect">
          <a:avLst/>
        </a:prstGeom>
        <a:noFill/>
        <a:ln w="9525">
          <a:noFill/>
        </a:ln>
      </xdr:spPr>
    </xdr:pic>
    <xdr:clientData/>
  </xdr:twoCellAnchor>
  <xdr:twoCellAnchor editAs="oneCell">
    <xdr:from>
      <xdr:col>1</xdr:col>
      <xdr:colOff>485775</xdr:colOff>
      <xdr:row>178</xdr:row>
      <xdr:rowOff>0</xdr:rowOff>
    </xdr:from>
    <xdr:to>
      <xdr:col>1</xdr:col>
      <xdr:colOff>734060</xdr:colOff>
      <xdr:row>178</xdr:row>
      <xdr:rowOff>12700</xdr:rowOff>
    </xdr:to>
    <xdr:pic>
      <xdr:nvPicPr>
        <xdr:cNvPr id="87" name="图片 1411" descr="C:\Users\ADMINI~1\AppData\Local\Temp\ksohtml\clip_image12905.png"/>
        <xdr:cNvPicPr>
          <a:picLocks noChangeAspect="1"/>
        </xdr:cNvPicPr>
      </xdr:nvPicPr>
      <xdr:blipFill>
        <a:blip r:embed="rId2"/>
        <a:stretch>
          <a:fillRect/>
        </a:stretch>
      </xdr:blipFill>
      <xdr:spPr>
        <a:xfrm rot="4380000">
          <a:off x="1118870" y="196369940"/>
          <a:ext cx="12700" cy="24828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12700</xdr:rowOff>
    </xdr:to>
    <xdr:pic>
      <xdr:nvPicPr>
        <xdr:cNvPr id="88" name="图片 1654" descr="C:\Users\ADMINI~1\AppData\Local\Temp\ksohtml\clip_image9742.png"/>
        <xdr:cNvPicPr>
          <a:picLocks noChangeAspect="1"/>
        </xdr:cNvPicPr>
      </xdr:nvPicPr>
      <xdr:blipFill>
        <a:blip r:embed="rId1"/>
        <a:stretch>
          <a:fillRect/>
        </a:stretch>
      </xdr:blipFill>
      <xdr:spPr>
        <a:xfrm rot="5160000">
          <a:off x="3940175" y="196482335"/>
          <a:ext cx="12700" cy="23495"/>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9525</xdr:rowOff>
    </xdr:to>
    <xdr:pic>
      <xdr:nvPicPr>
        <xdr:cNvPr id="89" name="图片 1411" descr="C:\Users\ADMINI~1\AppData\Local\Temp\ksohtml\clip_image12905.png"/>
        <xdr:cNvPicPr>
          <a:picLocks noChangeAspect="1"/>
        </xdr:cNvPicPr>
      </xdr:nvPicPr>
      <xdr:blipFill>
        <a:blip r:embed="rId2"/>
        <a:stretch>
          <a:fillRect/>
        </a:stretch>
      </xdr:blipFill>
      <xdr:spPr>
        <a:xfrm rot="4380000">
          <a:off x="1802130" y="196368670"/>
          <a:ext cx="9525" cy="24765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33655</xdr:rowOff>
    </xdr:to>
    <xdr:pic>
      <xdr:nvPicPr>
        <xdr:cNvPr id="90"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196366130"/>
          <a:ext cx="33655" cy="27686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40005</xdr:rowOff>
    </xdr:to>
    <xdr:pic>
      <xdr:nvPicPr>
        <xdr:cNvPr id="91"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196369305"/>
          <a:ext cx="40005" cy="27686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46990</xdr:rowOff>
    </xdr:to>
    <xdr:pic>
      <xdr:nvPicPr>
        <xdr:cNvPr id="92"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96373115"/>
          <a:ext cx="46990" cy="276860"/>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9525</xdr:rowOff>
    </xdr:to>
    <xdr:pic>
      <xdr:nvPicPr>
        <xdr:cNvPr id="93" name="图片 1654" descr="C:\Users\ADMINI~1\AppData\Local\Temp\ksohtml\clip_image9742.png"/>
        <xdr:cNvPicPr>
          <a:picLocks noChangeAspect="1"/>
        </xdr:cNvPicPr>
      </xdr:nvPicPr>
      <xdr:blipFill>
        <a:blip r:embed="rId1"/>
        <a:stretch>
          <a:fillRect/>
        </a:stretch>
      </xdr:blipFill>
      <xdr:spPr>
        <a:xfrm rot="5160000">
          <a:off x="3935730" y="196486780"/>
          <a:ext cx="9525" cy="1143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13335</xdr:rowOff>
    </xdr:to>
    <xdr:pic>
      <xdr:nvPicPr>
        <xdr:cNvPr id="94" name="图片 1411" descr="C:\Users\ADMINI~1\AppData\Local\Temp\ksohtml\clip_image12905.png"/>
        <xdr:cNvPicPr>
          <a:picLocks noChangeAspect="1"/>
        </xdr:cNvPicPr>
      </xdr:nvPicPr>
      <xdr:blipFill>
        <a:blip r:embed="rId2"/>
        <a:stretch>
          <a:fillRect/>
        </a:stretch>
      </xdr:blipFill>
      <xdr:spPr>
        <a:xfrm rot="4380000">
          <a:off x="1800225" y="196370575"/>
          <a:ext cx="13335" cy="24765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53340</xdr:rowOff>
    </xdr:to>
    <xdr:pic>
      <xdr:nvPicPr>
        <xdr:cNvPr id="95"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96376290"/>
          <a:ext cx="53340" cy="276860"/>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13335</xdr:rowOff>
    </xdr:to>
    <xdr:pic>
      <xdr:nvPicPr>
        <xdr:cNvPr id="96" name="图片 1654" descr="C:\Users\ADMINI~1\AppData\Local\Temp\ksohtml\clip_image9742.png"/>
        <xdr:cNvPicPr>
          <a:picLocks noChangeAspect="1"/>
        </xdr:cNvPicPr>
      </xdr:nvPicPr>
      <xdr:blipFill>
        <a:blip r:embed="rId1"/>
        <a:stretch>
          <a:fillRect/>
        </a:stretch>
      </xdr:blipFill>
      <xdr:spPr>
        <a:xfrm rot="5160000">
          <a:off x="3933825" y="196488685"/>
          <a:ext cx="13335" cy="11430"/>
        </a:xfrm>
        <a:prstGeom prst="rect">
          <a:avLst/>
        </a:prstGeom>
        <a:noFill/>
        <a:ln w="9525">
          <a:noFill/>
        </a:ln>
      </xdr:spPr>
    </xdr:pic>
    <xdr:clientData/>
  </xdr:twoCellAnchor>
  <xdr:twoCellAnchor editAs="oneCell">
    <xdr:from>
      <xdr:col>1</xdr:col>
      <xdr:colOff>1047115</xdr:colOff>
      <xdr:row>178</xdr:row>
      <xdr:rowOff>0</xdr:rowOff>
    </xdr:from>
    <xdr:to>
      <xdr:col>2</xdr:col>
      <xdr:colOff>175260</xdr:colOff>
      <xdr:row>178</xdr:row>
      <xdr:rowOff>33655</xdr:rowOff>
    </xdr:to>
    <xdr:pic>
      <xdr:nvPicPr>
        <xdr:cNvPr id="97"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96361685"/>
          <a:ext cx="33655" cy="286385"/>
        </a:xfrm>
        <a:prstGeom prst="rect">
          <a:avLst/>
        </a:prstGeom>
        <a:noFill/>
        <a:ln w="9525">
          <a:noFill/>
        </a:ln>
      </xdr:spPr>
    </xdr:pic>
    <xdr:clientData/>
  </xdr:twoCellAnchor>
  <xdr:twoCellAnchor editAs="oneCell">
    <xdr:from>
      <xdr:col>1</xdr:col>
      <xdr:colOff>1047115</xdr:colOff>
      <xdr:row>178</xdr:row>
      <xdr:rowOff>0</xdr:rowOff>
    </xdr:from>
    <xdr:to>
      <xdr:col>2</xdr:col>
      <xdr:colOff>175260</xdr:colOff>
      <xdr:row>178</xdr:row>
      <xdr:rowOff>40005</xdr:rowOff>
    </xdr:to>
    <xdr:pic>
      <xdr:nvPicPr>
        <xdr:cNvPr id="98"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96364860"/>
          <a:ext cx="40005" cy="286385"/>
        </a:xfrm>
        <a:prstGeom prst="rect">
          <a:avLst/>
        </a:prstGeom>
        <a:noFill/>
        <a:ln w="9525">
          <a:noFill/>
        </a:ln>
      </xdr:spPr>
    </xdr:pic>
    <xdr:clientData/>
  </xdr:twoCellAnchor>
  <xdr:twoCellAnchor editAs="oneCell">
    <xdr:from>
      <xdr:col>1</xdr:col>
      <xdr:colOff>876935</xdr:colOff>
      <xdr:row>178</xdr:row>
      <xdr:rowOff>0</xdr:rowOff>
    </xdr:from>
    <xdr:to>
      <xdr:col>2</xdr:col>
      <xdr:colOff>0</xdr:colOff>
      <xdr:row>178</xdr:row>
      <xdr:rowOff>13335</xdr:rowOff>
    </xdr:to>
    <xdr:pic>
      <xdr:nvPicPr>
        <xdr:cNvPr id="99" name="图片 1411" descr="C:\Users\ADMINI~1\AppData\Local\Temp\ksohtml\clip_image12905.png"/>
        <xdr:cNvPicPr>
          <a:picLocks noChangeAspect="1"/>
        </xdr:cNvPicPr>
      </xdr:nvPicPr>
      <xdr:blipFill>
        <a:blip r:embed="rId2"/>
        <a:stretch>
          <a:fillRect/>
        </a:stretch>
      </xdr:blipFill>
      <xdr:spPr>
        <a:xfrm rot="4380000">
          <a:off x="1526540" y="196354065"/>
          <a:ext cx="13335" cy="28130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13335</xdr:rowOff>
    </xdr:to>
    <xdr:pic>
      <xdr:nvPicPr>
        <xdr:cNvPr id="100" name="图片 1654" descr="C:\Users\ADMINI~1\AppData\Local\Temp\ksohtml\clip_image9742.png"/>
        <xdr:cNvPicPr>
          <a:picLocks noChangeAspect="1"/>
        </xdr:cNvPicPr>
      </xdr:nvPicPr>
      <xdr:blipFill>
        <a:blip r:embed="rId1"/>
        <a:stretch>
          <a:fillRect/>
        </a:stretch>
      </xdr:blipFill>
      <xdr:spPr>
        <a:xfrm rot="5160000">
          <a:off x="3940175" y="196482970"/>
          <a:ext cx="13335" cy="23495"/>
        </a:xfrm>
        <a:prstGeom prst="rect">
          <a:avLst/>
        </a:prstGeom>
        <a:noFill/>
        <a:ln w="9525">
          <a:noFill/>
        </a:ln>
      </xdr:spPr>
    </xdr:pic>
    <xdr:clientData/>
  </xdr:twoCellAnchor>
  <xdr:twoCellAnchor editAs="oneCell">
    <xdr:from>
      <xdr:col>5</xdr:col>
      <xdr:colOff>181610</xdr:colOff>
      <xdr:row>178</xdr:row>
      <xdr:rowOff>0</xdr:rowOff>
    </xdr:from>
    <xdr:to>
      <xdr:col>5</xdr:col>
      <xdr:colOff>204470</xdr:colOff>
      <xdr:row>178</xdr:row>
      <xdr:rowOff>13335</xdr:rowOff>
    </xdr:to>
    <xdr:pic>
      <xdr:nvPicPr>
        <xdr:cNvPr id="101" name="图片 1654" descr="C:\Users\ADMINI~1\AppData\Local\Temp\ksohtml\clip_image9742.png"/>
        <xdr:cNvPicPr>
          <a:picLocks noChangeAspect="1"/>
        </xdr:cNvPicPr>
      </xdr:nvPicPr>
      <xdr:blipFill>
        <a:blip r:embed="rId1"/>
        <a:stretch>
          <a:fillRect/>
        </a:stretch>
      </xdr:blipFill>
      <xdr:spPr>
        <a:xfrm rot="5160000">
          <a:off x="3924300" y="196482970"/>
          <a:ext cx="13335" cy="2286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9525</xdr:rowOff>
    </xdr:to>
    <xdr:pic>
      <xdr:nvPicPr>
        <xdr:cNvPr id="102" name="图片 1411" descr="C:\Users\ADMINI~1\AppData\Local\Temp\ksohtml\clip_image12905.png"/>
        <xdr:cNvPicPr>
          <a:picLocks noChangeAspect="1"/>
        </xdr:cNvPicPr>
      </xdr:nvPicPr>
      <xdr:blipFill>
        <a:blip r:embed="rId2"/>
        <a:stretch>
          <a:fillRect/>
        </a:stretch>
      </xdr:blipFill>
      <xdr:spPr>
        <a:xfrm rot="4380000">
          <a:off x="1802130" y="196368670"/>
          <a:ext cx="9525" cy="24765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33655</xdr:rowOff>
    </xdr:to>
    <xdr:pic>
      <xdr:nvPicPr>
        <xdr:cNvPr id="103"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196366130"/>
          <a:ext cx="33655" cy="27686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40005</xdr:rowOff>
    </xdr:to>
    <xdr:pic>
      <xdr:nvPicPr>
        <xdr:cNvPr id="104"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196369305"/>
          <a:ext cx="40005" cy="27686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46990</xdr:rowOff>
    </xdr:to>
    <xdr:pic>
      <xdr:nvPicPr>
        <xdr:cNvPr id="105"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96373115"/>
          <a:ext cx="46990" cy="276860"/>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9525</xdr:rowOff>
    </xdr:to>
    <xdr:pic>
      <xdr:nvPicPr>
        <xdr:cNvPr id="106" name="图片 1654" descr="C:\Users\ADMINI~1\AppData\Local\Temp\ksohtml\clip_image9742.png"/>
        <xdr:cNvPicPr>
          <a:picLocks noChangeAspect="1"/>
        </xdr:cNvPicPr>
      </xdr:nvPicPr>
      <xdr:blipFill>
        <a:blip r:embed="rId1"/>
        <a:stretch>
          <a:fillRect/>
        </a:stretch>
      </xdr:blipFill>
      <xdr:spPr>
        <a:xfrm rot="5160000">
          <a:off x="3935730" y="196486780"/>
          <a:ext cx="9525" cy="1143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13335</xdr:rowOff>
    </xdr:to>
    <xdr:pic>
      <xdr:nvPicPr>
        <xdr:cNvPr id="107" name="图片 1411" descr="C:\Users\ADMINI~1\AppData\Local\Temp\ksohtml\clip_image12905.png"/>
        <xdr:cNvPicPr>
          <a:picLocks noChangeAspect="1"/>
        </xdr:cNvPicPr>
      </xdr:nvPicPr>
      <xdr:blipFill>
        <a:blip r:embed="rId2"/>
        <a:stretch>
          <a:fillRect/>
        </a:stretch>
      </xdr:blipFill>
      <xdr:spPr>
        <a:xfrm rot="4380000">
          <a:off x="1800225" y="196370575"/>
          <a:ext cx="13335" cy="24765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53340</xdr:rowOff>
    </xdr:to>
    <xdr:pic>
      <xdr:nvPicPr>
        <xdr:cNvPr id="108"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96376290"/>
          <a:ext cx="53340" cy="276860"/>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13335</xdr:rowOff>
    </xdr:to>
    <xdr:pic>
      <xdr:nvPicPr>
        <xdr:cNvPr id="109" name="图片 1654" descr="C:\Users\ADMINI~1\AppData\Local\Temp\ksohtml\clip_image9742.png"/>
        <xdr:cNvPicPr>
          <a:picLocks noChangeAspect="1"/>
        </xdr:cNvPicPr>
      </xdr:nvPicPr>
      <xdr:blipFill>
        <a:blip r:embed="rId1"/>
        <a:stretch>
          <a:fillRect/>
        </a:stretch>
      </xdr:blipFill>
      <xdr:spPr>
        <a:xfrm rot="5160000">
          <a:off x="3933825" y="196488685"/>
          <a:ext cx="13335" cy="11430"/>
        </a:xfrm>
        <a:prstGeom prst="rect">
          <a:avLst/>
        </a:prstGeom>
        <a:noFill/>
        <a:ln w="9525">
          <a:noFill/>
        </a:ln>
      </xdr:spPr>
    </xdr:pic>
    <xdr:clientData/>
  </xdr:twoCellAnchor>
  <xdr:twoCellAnchor editAs="oneCell">
    <xdr:from>
      <xdr:col>1</xdr:col>
      <xdr:colOff>1047115</xdr:colOff>
      <xdr:row>178</xdr:row>
      <xdr:rowOff>0</xdr:rowOff>
    </xdr:from>
    <xdr:to>
      <xdr:col>2</xdr:col>
      <xdr:colOff>175260</xdr:colOff>
      <xdr:row>178</xdr:row>
      <xdr:rowOff>33655</xdr:rowOff>
    </xdr:to>
    <xdr:pic>
      <xdr:nvPicPr>
        <xdr:cNvPr id="110"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96361685"/>
          <a:ext cx="33655" cy="286385"/>
        </a:xfrm>
        <a:prstGeom prst="rect">
          <a:avLst/>
        </a:prstGeom>
        <a:noFill/>
        <a:ln w="9525">
          <a:noFill/>
        </a:ln>
      </xdr:spPr>
    </xdr:pic>
    <xdr:clientData/>
  </xdr:twoCellAnchor>
  <xdr:twoCellAnchor editAs="oneCell">
    <xdr:from>
      <xdr:col>1</xdr:col>
      <xdr:colOff>1047115</xdr:colOff>
      <xdr:row>178</xdr:row>
      <xdr:rowOff>0</xdr:rowOff>
    </xdr:from>
    <xdr:to>
      <xdr:col>2</xdr:col>
      <xdr:colOff>175260</xdr:colOff>
      <xdr:row>178</xdr:row>
      <xdr:rowOff>40005</xdr:rowOff>
    </xdr:to>
    <xdr:pic>
      <xdr:nvPicPr>
        <xdr:cNvPr id="111"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96364860"/>
          <a:ext cx="40005" cy="286385"/>
        </a:xfrm>
        <a:prstGeom prst="rect">
          <a:avLst/>
        </a:prstGeom>
        <a:noFill/>
        <a:ln w="9525">
          <a:noFill/>
        </a:ln>
      </xdr:spPr>
    </xdr:pic>
    <xdr:clientData/>
  </xdr:twoCellAnchor>
  <xdr:twoCellAnchor editAs="oneCell">
    <xdr:from>
      <xdr:col>1</xdr:col>
      <xdr:colOff>876935</xdr:colOff>
      <xdr:row>178</xdr:row>
      <xdr:rowOff>0</xdr:rowOff>
    </xdr:from>
    <xdr:to>
      <xdr:col>2</xdr:col>
      <xdr:colOff>0</xdr:colOff>
      <xdr:row>178</xdr:row>
      <xdr:rowOff>13335</xdr:rowOff>
    </xdr:to>
    <xdr:pic>
      <xdr:nvPicPr>
        <xdr:cNvPr id="112" name="图片 1411" descr="C:\Users\ADMINI~1\AppData\Local\Temp\ksohtml\clip_image12905.png"/>
        <xdr:cNvPicPr>
          <a:picLocks noChangeAspect="1"/>
        </xdr:cNvPicPr>
      </xdr:nvPicPr>
      <xdr:blipFill>
        <a:blip r:embed="rId2"/>
        <a:stretch>
          <a:fillRect/>
        </a:stretch>
      </xdr:blipFill>
      <xdr:spPr>
        <a:xfrm rot="4380000">
          <a:off x="1526540" y="196354065"/>
          <a:ext cx="13335" cy="28130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13335</xdr:rowOff>
    </xdr:to>
    <xdr:pic>
      <xdr:nvPicPr>
        <xdr:cNvPr id="113" name="图片 1654" descr="C:\Users\ADMINI~1\AppData\Local\Temp\ksohtml\clip_image9742.png"/>
        <xdr:cNvPicPr>
          <a:picLocks noChangeAspect="1"/>
        </xdr:cNvPicPr>
      </xdr:nvPicPr>
      <xdr:blipFill>
        <a:blip r:embed="rId1"/>
        <a:stretch>
          <a:fillRect/>
        </a:stretch>
      </xdr:blipFill>
      <xdr:spPr>
        <a:xfrm rot="5160000">
          <a:off x="3940175" y="196482970"/>
          <a:ext cx="13335" cy="23495"/>
        </a:xfrm>
        <a:prstGeom prst="rect">
          <a:avLst/>
        </a:prstGeom>
        <a:noFill/>
        <a:ln w="9525">
          <a:noFill/>
        </a:ln>
      </xdr:spPr>
    </xdr:pic>
    <xdr:clientData/>
  </xdr:twoCellAnchor>
  <xdr:twoCellAnchor editAs="oneCell">
    <xdr:from>
      <xdr:col>5</xdr:col>
      <xdr:colOff>181610</xdr:colOff>
      <xdr:row>178</xdr:row>
      <xdr:rowOff>0</xdr:rowOff>
    </xdr:from>
    <xdr:to>
      <xdr:col>5</xdr:col>
      <xdr:colOff>204470</xdr:colOff>
      <xdr:row>178</xdr:row>
      <xdr:rowOff>13335</xdr:rowOff>
    </xdr:to>
    <xdr:pic>
      <xdr:nvPicPr>
        <xdr:cNvPr id="114" name="图片 1654" descr="C:\Users\ADMINI~1\AppData\Local\Temp\ksohtml\clip_image9742.png"/>
        <xdr:cNvPicPr>
          <a:picLocks noChangeAspect="1"/>
        </xdr:cNvPicPr>
      </xdr:nvPicPr>
      <xdr:blipFill>
        <a:blip r:embed="rId1"/>
        <a:stretch>
          <a:fillRect/>
        </a:stretch>
      </xdr:blipFill>
      <xdr:spPr>
        <a:xfrm rot="5160000">
          <a:off x="3924300" y="196482970"/>
          <a:ext cx="13335" cy="22860"/>
        </a:xfrm>
        <a:prstGeom prst="rect">
          <a:avLst/>
        </a:prstGeom>
        <a:noFill/>
        <a:ln w="9525">
          <a:noFill/>
        </a:ln>
      </xdr:spPr>
    </xdr:pic>
    <xdr:clientData/>
  </xdr:twoCellAnchor>
  <xdr:twoCellAnchor editAs="oneCell">
    <xdr:from>
      <xdr:col>1</xdr:col>
      <xdr:colOff>876935</xdr:colOff>
      <xdr:row>178</xdr:row>
      <xdr:rowOff>0</xdr:rowOff>
    </xdr:from>
    <xdr:to>
      <xdr:col>2</xdr:col>
      <xdr:colOff>0</xdr:colOff>
      <xdr:row>178</xdr:row>
      <xdr:rowOff>12700</xdr:rowOff>
    </xdr:to>
    <xdr:pic>
      <xdr:nvPicPr>
        <xdr:cNvPr id="115" name="图片 1411" descr="C:\Users\ADMINI~1\AppData\Local\Temp\ksohtml\clip_image12905.png"/>
        <xdr:cNvPicPr>
          <a:picLocks noChangeAspect="1"/>
        </xdr:cNvPicPr>
      </xdr:nvPicPr>
      <xdr:blipFill>
        <a:blip r:embed="rId2"/>
        <a:stretch>
          <a:fillRect/>
        </a:stretch>
      </xdr:blipFill>
      <xdr:spPr>
        <a:xfrm rot="4380000">
          <a:off x="1526540" y="196353430"/>
          <a:ext cx="12700" cy="28130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12700</xdr:rowOff>
    </xdr:to>
    <xdr:pic>
      <xdr:nvPicPr>
        <xdr:cNvPr id="116" name="图片 1654" descr="C:\Users\ADMINI~1\AppData\Local\Temp\ksohtml\clip_image9742.png"/>
        <xdr:cNvPicPr>
          <a:picLocks noChangeAspect="1"/>
        </xdr:cNvPicPr>
      </xdr:nvPicPr>
      <xdr:blipFill>
        <a:blip r:embed="rId1"/>
        <a:stretch>
          <a:fillRect/>
        </a:stretch>
      </xdr:blipFill>
      <xdr:spPr>
        <a:xfrm rot="5160000">
          <a:off x="3940175" y="196482335"/>
          <a:ext cx="12700" cy="23495"/>
        </a:xfrm>
        <a:prstGeom prst="rect">
          <a:avLst/>
        </a:prstGeom>
        <a:noFill/>
        <a:ln w="9525">
          <a:noFill/>
        </a:ln>
      </xdr:spPr>
    </xdr:pic>
    <xdr:clientData/>
  </xdr:twoCellAnchor>
  <xdr:twoCellAnchor editAs="oneCell">
    <xdr:from>
      <xdr:col>5</xdr:col>
      <xdr:colOff>199390</xdr:colOff>
      <xdr:row>178</xdr:row>
      <xdr:rowOff>0</xdr:rowOff>
    </xdr:from>
    <xdr:to>
      <xdr:col>5</xdr:col>
      <xdr:colOff>212725</xdr:colOff>
      <xdr:row>178</xdr:row>
      <xdr:rowOff>12065</xdr:rowOff>
    </xdr:to>
    <xdr:pic>
      <xdr:nvPicPr>
        <xdr:cNvPr id="117" name="图片 1654" descr="C:\Users\ADMINI~1\AppData\Local\Temp\ksohtml\clip_image9742.png"/>
        <xdr:cNvPicPr>
          <a:picLocks noChangeAspect="1"/>
        </xdr:cNvPicPr>
      </xdr:nvPicPr>
      <xdr:blipFill>
        <a:blip r:embed="rId1"/>
        <a:stretch>
          <a:fillRect/>
        </a:stretch>
      </xdr:blipFill>
      <xdr:spPr>
        <a:xfrm rot="5160000">
          <a:off x="3938270" y="196487415"/>
          <a:ext cx="12065" cy="13335"/>
        </a:xfrm>
        <a:prstGeom prst="rect">
          <a:avLst/>
        </a:prstGeom>
        <a:noFill/>
        <a:ln w="9525">
          <a:noFill/>
        </a:ln>
      </xdr:spPr>
    </xdr:pic>
    <xdr:clientData/>
  </xdr:twoCellAnchor>
  <xdr:twoCellAnchor editAs="oneCell">
    <xdr:from>
      <xdr:col>5</xdr:col>
      <xdr:colOff>199390</xdr:colOff>
      <xdr:row>178</xdr:row>
      <xdr:rowOff>0</xdr:rowOff>
    </xdr:from>
    <xdr:to>
      <xdr:col>5</xdr:col>
      <xdr:colOff>216535</xdr:colOff>
      <xdr:row>178</xdr:row>
      <xdr:rowOff>12065</xdr:rowOff>
    </xdr:to>
    <xdr:pic>
      <xdr:nvPicPr>
        <xdr:cNvPr id="118" name="图片 1654" descr="C:\Users\ADMINI~1\AppData\Local\Temp\ksohtml\clip_image9742.png"/>
        <xdr:cNvPicPr>
          <a:picLocks noChangeAspect="1"/>
        </xdr:cNvPicPr>
      </xdr:nvPicPr>
      <xdr:blipFill>
        <a:blip r:embed="rId1"/>
        <a:stretch>
          <a:fillRect/>
        </a:stretch>
      </xdr:blipFill>
      <xdr:spPr>
        <a:xfrm rot="5160000">
          <a:off x="3940175" y="196485510"/>
          <a:ext cx="12065" cy="17145"/>
        </a:xfrm>
        <a:prstGeom prst="rect">
          <a:avLst/>
        </a:prstGeom>
        <a:noFill/>
        <a:ln w="9525">
          <a:noFill/>
        </a:ln>
      </xdr:spPr>
    </xdr:pic>
    <xdr:clientData/>
  </xdr:twoCellAnchor>
  <xdr:twoCellAnchor editAs="oneCell">
    <xdr:from>
      <xdr:col>5</xdr:col>
      <xdr:colOff>185420</xdr:colOff>
      <xdr:row>178</xdr:row>
      <xdr:rowOff>0</xdr:rowOff>
    </xdr:from>
    <xdr:to>
      <xdr:col>5</xdr:col>
      <xdr:colOff>212725</xdr:colOff>
      <xdr:row>178</xdr:row>
      <xdr:rowOff>12065</xdr:rowOff>
    </xdr:to>
    <xdr:pic>
      <xdr:nvPicPr>
        <xdr:cNvPr id="119" name="图片 1654" descr="C:\Users\ADMINI~1\AppData\Local\Temp\ksohtml\clip_image9742.png"/>
        <xdr:cNvPicPr>
          <a:picLocks noChangeAspect="1"/>
        </xdr:cNvPicPr>
      </xdr:nvPicPr>
      <xdr:blipFill>
        <a:blip r:embed="rId1"/>
        <a:stretch>
          <a:fillRect/>
        </a:stretch>
      </xdr:blipFill>
      <xdr:spPr>
        <a:xfrm rot="5160000">
          <a:off x="3931285" y="196480430"/>
          <a:ext cx="12065" cy="27305"/>
        </a:xfrm>
        <a:prstGeom prst="rect">
          <a:avLst/>
        </a:prstGeom>
        <a:noFill/>
        <a:ln w="9525">
          <a:noFill/>
        </a:ln>
      </xdr:spPr>
    </xdr:pic>
    <xdr:clientData/>
  </xdr:twoCellAnchor>
  <xdr:twoCellAnchor editAs="oneCell">
    <xdr:from>
      <xdr:col>16</xdr:col>
      <xdr:colOff>191770</xdr:colOff>
      <xdr:row>178</xdr:row>
      <xdr:rowOff>0</xdr:rowOff>
    </xdr:from>
    <xdr:to>
      <xdr:col>16</xdr:col>
      <xdr:colOff>201930</xdr:colOff>
      <xdr:row>178</xdr:row>
      <xdr:rowOff>12065</xdr:rowOff>
    </xdr:to>
    <xdr:pic>
      <xdr:nvPicPr>
        <xdr:cNvPr id="120" name="图片 1654" descr="C:\Users\ADMINI~1\AppData\Local\Temp\ksohtml\clip_image9742.png"/>
        <xdr:cNvPicPr>
          <a:picLocks noChangeAspect="1"/>
        </xdr:cNvPicPr>
      </xdr:nvPicPr>
      <xdr:blipFill>
        <a:blip r:embed="rId1"/>
        <a:stretch>
          <a:fillRect/>
        </a:stretch>
      </xdr:blipFill>
      <xdr:spPr>
        <a:xfrm rot="5160000">
          <a:off x="15070455" y="196488685"/>
          <a:ext cx="12065" cy="10160"/>
        </a:xfrm>
        <a:prstGeom prst="rect">
          <a:avLst/>
        </a:prstGeom>
        <a:noFill/>
        <a:ln w="9525">
          <a:noFill/>
        </a:ln>
      </xdr:spPr>
    </xdr:pic>
    <xdr:clientData/>
  </xdr:twoCellAnchor>
  <xdr:twoCellAnchor editAs="oneCell">
    <xdr:from>
      <xdr:col>15</xdr:col>
      <xdr:colOff>191770</xdr:colOff>
      <xdr:row>178</xdr:row>
      <xdr:rowOff>0</xdr:rowOff>
    </xdr:from>
    <xdr:to>
      <xdr:col>15</xdr:col>
      <xdr:colOff>201930</xdr:colOff>
      <xdr:row>178</xdr:row>
      <xdr:rowOff>12065</xdr:rowOff>
    </xdr:to>
    <xdr:pic>
      <xdr:nvPicPr>
        <xdr:cNvPr id="121" name="图片 1654" descr="C:\Users\ADMINI~1\AppData\Local\Temp\ksohtml\clip_image9742.png"/>
        <xdr:cNvPicPr>
          <a:picLocks noChangeAspect="1"/>
        </xdr:cNvPicPr>
      </xdr:nvPicPr>
      <xdr:blipFill>
        <a:blip r:embed="rId1"/>
        <a:stretch>
          <a:fillRect/>
        </a:stretch>
      </xdr:blipFill>
      <xdr:spPr>
        <a:xfrm rot="5160000">
          <a:off x="14533245" y="196488685"/>
          <a:ext cx="12065" cy="1016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9525</xdr:rowOff>
    </xdr:to>
    <xdr:pic>
      <xdr:nvPicPr>
        <xdr:cNvPr id="122" name="图片 1411" descr="C:\Users\ADMINI~1\AppData\Local\Temp\ksohtml\clip_image12905.png"/>
        <xdr:cNvPicPr>
          <a:picLocks noChangeAspect="1"/>
        </xdr:cNvPicPr>
      </xdr:nvPicPr>
      <xdr:blipFill>
        <a:blip r:embed="rId2"/>
        <a:stretch>
          <a:fillRect/>
        </a:stretch>
      </xdr:blipFill>
      <xdr:spPr>
        <a:xfrm rot="4380000">
          <a:off x="1802130" y="196368670"/>
          <a:ext cx="9525" cy="24765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33655</xdr:rowOff>
    </xdr:to>
    <xdr:pic>
      <xdr:nvPicPr>
        <xdr:cNvPr id="123"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196366130"/>
          <a:ext cx="33655" cy="27686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40005</xdr:rowOff>
    </xdr:to>
    <xdr:pic>
      <xdr:nvPicPr>
        <xdr:cNvPr id="124"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196369305"/>
          <a:ext cx="40005" cy="27686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46990</xdr:rowOff>
    </xdr:to>
    <xdr:pic>
      <xdr:nvPicPr>
        <xdr:cNvPr id="125"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96373115"/>
          <a:ext cx="46990" cy="276860"/>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9525</xdr:rowOff>
    </xdr:to>
    <xdr:pic>
      <xdr:nvPicPr>
        <xdr:cNvPr id="126" name="图片 1654" descr="C:\Users\ADMINI~1\AppData\Local\Temp\ksohtml\clip_image9742.png"/>
        <xdr:cNvPicPr>
          <a:picLocks noChangeAspect="1"/>
        </xdr:cNvPicPr>
      </xdr:nvPicPr>
      <xdr:blipFill>
        <a:blip r:embed="rId1"/>
        <a:stretch>
          <a:fillRect/>
        </a:stretch>
      </xdr:blipFill>
      <xdr:spPr>
        <a:xfrm rot="5160000">
          <a:off x="3935730" y="196486780"/>
          <a:ext cx="9525" cy="1143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13335</xdr:rowOff>
    </xdr:to>
    <xdr:pic>
      <xdr:nvPicPr>
        <xdr:cNvPr id="127" name="图片 1411" descr="C:\Users\ADMINI~1\AppData\Local\Temp\ksohtml\clip_image12905.png"/>
        <xdr:cNvPicPr>
          <a:picLocks noChangeAspect="1"/>
        </xdr:cNvPicPr>
      </xdr:nvPicPr>
      <xdr:blipFill>
        <a:blip r:embed="rId2"/>
        <a:stretch>
          <a:fillRect/>
        </a:stretch>
      </xdr:blipFill>
      <xdr:spPr>
        <a:xfrm rot="4380000">
          <a:off x="1800225" y="196370575"/>
          <a:ext cx="13335" cy="247650"/>
        </a:xfrm>
        <a:prstGeom prst="rect">
          <a:avLst/>
        </a:prstGeom>
        <a:noFill/>
        <a:ln w="9525">
          <a:noFill/>
        </a:ln>
      </xdr:spPr>
    </xdr:pic>
    <xdr:clientData/>
  </xdr:twoCellAnchor>
  <xdr:twoCellAnchor editAs="oneCell">
    <xdr:from>
      <xdr:col>1</xdr:col>
      <xdr:colOff>1047115</xdr:colOff>
      <xdr:row>178</xdr:row>
      <xdr:rowOff>0</xdr:rowOff>
    </xdr:from>
    <xdr:to>
      <xdr:col>2</xdr:col>
      <xdr:colOff>165735</xdr:colOff>
      <xdr:row>178</xdr:row>
      <xdr:rowOff>53340</xdr:rowOff>
    </xdr:to>
    <xdr:pic>
      <xdr:nvPicPr>
        <xdr:cNvPr id="128"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96376290"/>
          <a:ext cx="53340" cy="276860"/>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13335</xdr:rowOff>
    </xdr:to>
    <xdr:pic>
      <xdr:nvPicPr>
        <xdr:cNvPr id="129" name="图片 1654" descr="C:\Users\ADMINI~1\AppData\Local\Temp\ksohtml\clip_image9742.png"/>
        <xdr:cNvPicPr>
          <a:picLocks noChangeAspect="1"/>
        </xdr:cNvPicPr>
      </xdr:nvPicPr>
      <xdr:blipFill>
        <a:blip r:embed="rId1"/>
        <a:stretch>
          <a:fillRect/>
        </a:stretch>
      </xdr:blipFill>
      <xdr:spPr>
        <a:xfrm rot="5160000">
          <a:off x="3933825" y="196488685"/>
          <a:ext cx="13335" cy="11430"/>
        </a:xfrm>
        <a:prstGeom prst="rect">
          <a:avLst/>
        </a:prstGeom>
        <a:noFill/>
        <a:ln w="9525">
          <a:noFill/>
        </a:ln>
      </xdr:spPr>
    </xdr:pic>
    <xdr:clientData/>
  </xdr:twoCellAnchor>
  <xdr:twoCellAnchor editAs="oneCell">
    <xdr:from>
      <xdr:col>1</xdr:col>
      <xdr:colOff>1047115</xdr:colOff>
      <xdr:row>178</xdr:row>
      <xdr:rowOff>0</xdr:rowOff>
    </xdr:from>
    <xdr:to>
      <xdr:col>2</xdr:col>
      <xdr:colOff>175260</xdr:colOff>
      <xdr:row>178</xdr:row>
      <xdr:rowOff>33655</xdr:rowOff>
    </xdr:to>
    <xdr:pic>
      <xdr:nvPicPr>
        <xdr:cNvPr id="130"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96361685"/>
          <a:ext cx="33655" cy="286385"/>
        </a:xfrm>
        <a:prstGeom prst="rect">
          <a:avLst/>
        </a:prstGeom>
        <a:noFill/>
        <a:ln w="9525">
          <a:noFill/>
        </a:ln>
      </xdr:spPr>
    </xdr:pic>
    <xdr:clientData/>
  </xdr:twoCellAnchor>
  <xdr:twoCellAnchor editAs="oneCell">
    <xdr:from>
      <xdr:col>1</xdr:col>
      <xdr:colOff>1047115</xdr:colOff>
      <xdr:row>178</xdr:row>
      <xdr:rowOff>0</xdr:rowOff>
    </xdr:from>
    <xdr:to>
      <xdr:col>2</xdr:col>
      <xdr:colOff>175260</xdr:colOff>
      <xdr:row>178</xdr:row>
      <xdr:rowOff>40005</xdr:rowOff>
    </xdr:to>
    <xdr:pic>
      <xdr:nvPicPr>
        <xdr:cNvPr id="131"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96364860"/>
          <a:ext cx="40005" cy="286385"/>
        </a:xfrm>
        <a:prstGeom prst="rect">
          <a:avLst/>
        </a:prstGeom>
        <a:noFill/>
        <a:ln w="9525">
          <a:noFill/>
        </a:ln>
      </xdr:spPr>
    </xdr:pic>
    <xdr:clientData/>
  </xdr:twoCellAnchor>
  <xdr:twoCellAnchor editAs="oneCell">
    <xdr:from>
      <xdr:col>1</xdr:col>
      <xdr:colOff>876935</xdr:colOff>
      <xdr:row>178</xdr:row>
      <xdr:rowOff>0</xdr:rowOff>
    </xdr:from>
    <xdr:to>
      <xdr:col>2</xdr:col>
      <xdr:colOff>0</xdr:colOff>
      <xdr:row>178</xdr:row>
      <xdr:rowOff>13335</xdr:rowOff>
    </xdr:to>
    <xdr:pic>
      <xdr:nvPicPr>
        <xdr:cNvPr id="132" name="图片 1411" descr="C:\Users\ADMINI~1\AppData\Local\Temp\ksohtml\clip_image12905.png"/>
        <xdr:cNvPicPr>
          <a:picLocks noChangeAspect="1"/>
        </xdr:cNvPicPr>
      </xdr:nvPicPr>
      <xdr:blipFill>
        <a:blip r:embed="rId2"/>
        <a:stretch>
          <a:fillRect/>
        </a:stretch>
      </xdr:blipFill>
      <xdr:spPr>
        <a:xfrm rot="4380000">
          <a:off x="1526540" y="196354065"/>
          <a:ext cx="13335" cy="28130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13335</xdr:rowOff>
    </xdr:to>
    <xdr:pic>
      <xdr:nvPicPr>
        <xdr:cNvPr id="133" name="图片 1654" descr="C:\Users\ADMINI~1\AppData\Local\Temp\ksohtml\clip_image9742.png"/>
        <xdr:cNvPicPr>
          <a:picLocks noChangeAspect="1"/>
        </xdr:cNvPicPr>
      </xdr:nvPicPr>
      <xdr:blipFill>
        <a:blip r:embed="rId1"/>
        <a:stretch>
          <a:fillRect/>
        </a:stretch>
      </xdr:blipFill>
      <xdr:spPr>
        <a:xfrm rot="5160000">
          <a:off x="3940175" y="196482970"/>
          <a:ext cx="13335" cy="23495"/>
        </a:xfrm>
        <a:prstGeom prst="rect">
          <a:avLst/>
        </a:prstGeom>
        <a:noFill/>
        <a:ln w="9525">
          <a:noFill/>
        </a:ln>
      </xdr:spPr>
    </xdr:pic>
    <xdr:clientData/>
  </xdr:twoCellAnchor>
  <xdr:twoCellAnchor editAs="oneCell">
    <xdr:from>
      <xdr:col>5</xdr:col>
      <xdr:colOff>181610</xdr:colOff>
      <xdr:row>178</xdr:row>
      <xdr:rowOff>0</xdr:rowOff>
    </xdr:from>
    <xdr:to>
      <xdr:col>5</xdr:col>
      <xdr:colOff>204470</xdr:colOff>
      <xdr:row>178</xdr:row>
      <xdr:rowOff>13335</xdr:rowOff>
    </xdr:to>
    <xdr:pic>
      <xdr:nvPicPr>
        <xdr:cNvPr id="134" name="图片 1654" descr="C:\Users\ADMINI~1\AppData\Local\Temp\ksohtml\clip_image9742.png"/>
        <xdr:cNvPicPr>
          <a:picLocks noChangeAspect="1"/>
        </xdr:cNvPicPr>
      </xdr:nvPicPr>
      <xdr:blipFill>
        <a:blip r:embed="rId1"/>
        <a:stretch>
          <a:fillRect/>
        </a:stretch>
      </xdr:blipFill>
      <xdr:spPr>
        <a:xfrm rot="5160000">
          <a:off x="3924300" y="196482970"/>
          <a:ext cx="13335" cy="2286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9525</xdr:rowOff>
    </xdr:to>
    <xdr:pic>
      <xdr:nvPicPr>
        <xdr:cNvPr id="135" name="图片 1411" descr="C:\Users\ADMINI~1\AppData\Local\Temp\ksohtml\clip_image12905.png"/>
        <xdr:cNvPicPr>
          <a:picLocks noChangeAspect="1"/>
        </xdr:cNvPicPr>
      </xdr:nvPicPr>
      <xdr:blipFill>
        <a:blip r:embed="rId2"/>
        <a:stretch>
          <a:fillRect/>
        </a:stretch>
      </xdr:blipFill>
      <xdr:spPr>
        <a:xfrm rot="4380000">
          <a:off x="1802130" y="196368670"/>
          <a:ext cx="9525" cy="247650"/>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33655</xdr:rowOff>
    </xdr:to>
    <xdr:pic>
      <xdr:nvPicPr>
        <xdr:cNvPr id="136"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6366130"/>
          <a:ext cx="33655" cy="277495"/>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40005</xdr:rowOff>
    </xdr:to>
    <xdr:pic>
      <xdr:nvPicPr>
        <xdr:cNvPr id="137"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6369305"/>
          <a:ext cx="40005" cy="277495"/>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46990</xdr:rowOff>
    </xdr:to>
    <xdr:pic>
      <xdr:nvPicPr>
        <xdr:cNvPr id="138"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6372480"/>
          <a:ext cx="46990" cy="277495"/>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9525</xdr:rowOff>
    </xdr:to>
    <xdr:pic>
      <xdr:nvPicPr>
        <xdr:cNvPr id="139" name="图片 1654" descr="C:\Users\ADMINI~1\AppData\Local\Temp\ksohtml\clip_image9742.png"/>
        <xdr:cNvPicPr>
          <a:picLocks noChangeAspect="1"/>
        </xdr:cNvPicPr>
      </xdr:nvPicPr>
      <xdr:blipFill>
        <a:blip r:embed="rId1"/>
        <a:stretch>
          <a:fillRect/>
        </a:stretch>
      </xdr:blipFill>
      <xdr:spPr>
        <a:xfrm rot="5160000">
          <a:off x="3935730" y="196486780"/>
          <a:ext cx="9525" cy="11430"/>
        </a:xfrm>
        <a:prstGeom prst="rect">
          <a:avLst/>
        </a:prstGeom>
        <a:noFill/>
        <a:ln w="9525">
          <a:noFill/>
        </a:ln>
      </xdr:spPr>
    </xdr:pic>
    <xdr:clientData/>
  </xdr:twoCellAnchor>
  <xdr:twoCellAnchor editAs="oneCell">
    <xdr:from>
      <xdr:col>2</xdr:col>
      <xdr:colOff>9525</xdr:colOff>
      <xdr:row>178</xdr:row>
      <xdr:rowOff>0</xdr:rowOff>
    </xdr:from>
    <xdr:to>
      <xdr:col>2</xdr:col>
      <xdr:colOff>257175</xdr:colOff>
      <xdr:row>178</xdr:row>
      <xdr:rowOff>13335</xdr:rowOff>
    </xdr:to>
    <xdr:pic>
      <xdr:nvPicPr>
        <xdr:cNvPr id="140" name="图片 1411" descr="C:\Users\ADMINI~1\AppData\Local\Temp\ksohtml\clip_image12905.png"/>
        <xdr:cNvPicPr>
          <a:picLocks noChangeAspect="1"/>
        </xdr:cNvPicPr>
      </xdr:nvPicPr>
      <xdr:blipFill>
        <a:blip r:embed="rId2"/>
        <a:stretch>
          <a:fillRect/>
        </a:stretch>
      </xdr:blipFill>
      <xdr:spPr>
        <a:xfrm rot="4380000">
          <a:off x="1800225" y="196370575"/>
          <a:ext cx="13335" cy="247650"/>
        </a:xfrm>
        <a:prstGeom prst="rect">
          <a:avLst/>
        </a:prstGeom>
        <a:noFill/>
        <a:ln w="9525">
          <a:noFill/>
        </a:ln>
      </xdr:spPr>
    </xdr:pic>
    <xdr:clientData/>
  </xdr:twoCellAnchor>
  <xdr:twoCellAnchor editAs="oneCell">
    <xdr:from>
      <xdr:col>1</xdr:col>
      <xdr:colOff>485775</xdr:colOff>
      <xdr:row>178</xdr:row>
      <xdr:rowOff>0</xdr:rowOff>
    </xdr:from>
    <xdr:to>
      <xdr:col>1</xdr:col>
      <xdr:colOff>763270</xdr:colOff>
      <xdr:row>178</xdr:row>
      <xdr:rowOff>53340</xdr:rowOff>
    </xdr:to>
    <xdr:pic>
      <xdr:nvPicPr>
        <xdr:cNvPr id="141"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6375655"/>
          <a:ext cx="53340" cy="277495"/>
        </a:xfrm>
        <a:prstGeom prst="rect">
          <a:avLst/>
        </a:prstGeom>
        <a:noFill/>
        <a:ln w="9525">
          <a:noFill/>
        </a:ln>
      </xdr:spPr>
    </xdr:pic>
    <xdr:clientData/>
  </xdr:twoCellAnchor>
  <xdr:twoCellAnchor editAs="oneCell">
    <xdr:from>
      <xdr:col>5</xdr:col>
      <xdr:colOff>196850</xdr:colOff>
      <xdr:row>178</xdr:row>
      <xdr:rowOff>0</xdr:rowOff>
    </xdr:from>
    <xdr:to>
      <xdr:col>5</xdr:col>
      <xdr:colOff>208280</xdr:colOff>
      <xdr:row>178</xdr:row>
      <xdr:rowOff>13335</xdr:rowOff>
    </xdr:to>
    <xdr:pic>
      <xdr:nvPicPr>
        <xdr:cNvPr id="142" name="图片 1654" descr="C:\Users\ADMINI~1\AppData\Local\Temp\ksohtml\clip_image9742.png"/>
        <xdr:cNvPicPr>
          <a:picLocks noChangeAspect="1"/>
        </xdr:cNvPicPr>
      </xdr:nvPicPr>
      <xdr:blipFill>
        <a:blip r:embed="rId1"/>
        <a:stretch>
          <a:fillRect/>
        </a:stretch>
      </xdr:blipFill>
      <xdr:spPr>
        <a:xfrm rot="5160000">
          <a:off x="3933825" y="196488685"/>
          <a:ext cx="13335" cy="11430"/>
        </a:xfrm>
        <a:prstGeom prst="rect">
          <a:avLst/>
        </a:prstGeom>
        <a:noFill/>
        <a:ln w="9525">
          <a:noFill/>
        </a:ln>
      </xdr:spPr>
    </xdr:pic>
    <xdr:clientData/>
  </xdr:twoCellAnchor>
  <xdr:twoCellAnchor editAs="oneCell">
    <xdr:from>
      <xdr:col>1</xdr:col>
      <xdr:colOff>485775</xdr:colOff>
      <xdr:row>178</xdr:row>
      <xdr:rowOff>0</xdr:rowOff>
    </xdr:from>
    <xdr:to>
      <xdr:col>1</xdr:col>
      <xdr:colOff>772795</xdr:colOff>
      <xdr:row>178</xdr:row>
      <xdr:rowOff>33655</xdr:rowOff>
    </xdr:to>
    <xdr:pic>
      <xdr:nvPicPr>
        <xdr:cNvPr id="143"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6361050"/>
          <a:ext cx="33655" cy="287020"/>
        </a:xfrm>
        <a:prstGeom prst="rect">
          <a:avLst/>
        </a:prstGeom>
        <a:noFill/>
        <a:ln w="9525">
          <a:noFill/>
        </a:ln>
      </xdr:spPr>
    </xdr:pic>
    <xdr:clientData/>
  </xdr:twoCellAnchor>
  <xdr:twoCellAnchor editAs="oneCell">
    <xdr:from>
      <xdr:col>1</xdr:col>
      <xdr:colOff>485775</xdr:colOff>
      <xdr:row>178</xdr:row>
      <xdr:rowOff>0</xdr:rowOff>
    </xdr:from>
    <xdr:to>
      <xdr:col>1</xdr:col>
      <xdr:colOff>772795</xdr:colOff>
      <xdr:row>178</xdr:row>
      <xdr:rowOff>40005</xdr:rowOff>
    </xdr:to>
    <xdr:pic>
      <xdr:nvPicPr>
        <xdr:cNvPr id="144"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6364225"/>
          <a:ext cx="40005" cy="287020"/>
        </a:xfrm>
        <a:prstGeom prst="rect">
          <a:avLst/>
        </a:prstGeom>
        <a:noFill/>
        <a:ln w="9525">
          <a:noFill/>
        </a:ln>
      </xdr:spPr>
    </xdr:pic>
    <xdr:clientData/>
  </xdr:twoCellAnchor>
  <xdr:twoCellAnchor editAs="oneCell">
    <xdr:from>
      <xdr:col>1</xdr:col>
      <xdr:colOff>485775</xdr:colOff>
      <xdr:row>178</xdr:row>
      <xdr:rowOff>0</xdr:rowOff>
    </xdr:from>
    <xdr:to>
      <xdr:col>1</xdr:col>
      <xdr:colOff>734060</xdr:colOff>
      <xdr:row>178</xdr:row>
      <xdr:rowOff>13335</xdr:rowOff>
    </xdr:to>
    <xdr:pic>
      <xdr:nvPicPr>
        <xdr:cNvPr id="145" name="图片 1411" descr="C:\Users\ADMINI~1\AppData\Local\Temp\ksohtml\clip_image12905.png"/>
        <xdr:cNvPicPr>
          <a:picLocks noChangeAspect="1"/>
        </xdr:cNvPicPr>
      </xdr:nvPicPr>
      <xdr:blipFill>
        <a:blip r:embed="rId2"/>
        <a:stretch>
          <a:fillRect/>
        </a:stretch>
      </xdr:blipFill>
      <xdr:spPr>
        <a:xfrm rot="4380000">
          <a:off x="1118870" y="196370575"/>
          <a:ext cx="13335" cy="24828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13335</xdr:rowOff>
    </xdr:to>
    <xdr:pic>
      <xdr:nvPicPr>
        <xdr:cNvPr id="146" name="图片 1654" descr="C:\Users\ADMINI~1\AppData\Local\Temp\ksohtml\clip_image9742.png"/>
        <xdr:cNvPicPr>
          <a:picLocks noChangeAspect="1"/>
        </xdr:cNvPicPr>
      </xdr:nvPicPr>
      <xdr:blipFill>
        <a:blip r:embed="rId1"/>
        <a:stretch>
          <a:fillRect/>
        </a:stretch>
      </xdr:blipFill>
      <xdr:spPr>
        <a:xfrm rot="5160000">
          <a:off x="3940175" y="196482970"/>
          <a:ext cx="13335" cy="23495"/>
        </a:xfrm>
        <a:prstGeom prst="rect">
          <a:avLst/>
        </a:prstGeom>
        <a:noFill/>
        <a:ln w="9525">
          <a:noFill/>
        </a:ln>
      </xdr:spPr>
    </xdr:pic>
    <xdr:clientData/>
  </xdr:twoCellAnchor>
  <xdr:twoCellAnchor editAs="oneCell">
    <xdr:from>
      <xdr:col>5</xdr:col>
      <xdr:colOff>181610</xdr:colOff>
      <xdr:row>178</xdr:row>
      <xdr:rowOff>0</xdr:rowOff>
    </xdr:from>
    <xdr:to>
      <xdr:col>5</xdr:col>
      <xdr:colOff>204470</xdr:colOff>
      <xdr:row>178</xdr:row>
      <xdr:rowOff>13335</xdr:rowOff>
    </xdr:to>
    <xdr:pic>
      <xdr:nvPicPr>
        <xdr:cNvPr id="147" name="图片 1654" descr="C:\Users\ADMINI~1\AppData\Local\Temp\ksohtml\clip_image9742.png"/>
        <xdr:cNvPicPr>
          <a:picLocks noChangeAspect="1"/>
        </xdr:cNvPicPr>
      </xdr:nvPicPr>
      <xdr:blipFill>
        <a:blip r:embed="rId1"/>
        <a:stretch>
          <a:fillRect/>
        </a:stretch>
      </xdr:blipFill>
      <xdr:spPr>
        <a:xfrm rot="5160000">
          <a:off x="3924300" y="196482970"/>
          <a:ext cx="13335" cy="22860"/>
        </a:xfrm>
        <a:prstGeom prst="rect">
          <a:avLst/>
        </a:prstGeom>
        <a:noFill/>
        <a:ln w="9525">
          <a:noFill/>
        </a:ln>
      </xdr:spPr>
    </xdr:pic>
    <xdr:clientData/>
  </xdr:twoCellAnchor>
  <xdr:twoCellAnchor editAs="oneCell">
    <xdr:from>
      <xdr:col>1</xdr:col>
      <xdr:colOff>485775</xdr:colOff>
      <xdr:row>178</xdr:row>
      <xdr:rowOff>0</xdr:rowOff>
    </xdr:from>
    <xdr:to>
      <xdr:col>1</xdr:col>
      <xdr:colOff>734060</xdr:colOff>
      <xdr:row>178</xdr:row>
      <xdr:rowOff>12700</xdr:rowOff>
    </xdr:to>
    <xdr:pic>
      <xdr:nvPicPr>
        <xdr:cNvPr id="148" name="图片 1411" descr="C:\Users\ADMINI~1\AppData\Local\Temp\ksohtml\clip_image12905.png"/>
        <xdr:cNvPicPr>
          <a:picLocks noChangeAspect="1"/>
        </xdr:cNvPicPr>
      </xdr:nvPicPr>
      <xdr:blipFill>
        <a:blip r:embed="rId2"/>
        <a:stretch>
          <a:fillRect/>
        </a:stretch>
      </xdr:blipFill>
      <xdr:spPr>
        <a:xfrm rot="4380000">
          <a:off x="1118870" y="196369940"/>
          <a:ext cx="12700" cy="248285"/>
        </a:xfrm>
        <a:prstGeom prst="rect">
          <a:avLst/>
        </a:prstGeom>
        <a:noFill/>
        <a:ln w="9525">
          <a:noFill/>
        </a:ln>
      </xdr:spPr>
    </xdr:pic>
    <xdr:clientData/>
  </xdr:twoCellAnchor>
  <xdr:twoCellAnchor editAs="oneCell">
    <xdr:from>
      <xdr:col>5</xdr:col>
      <xdr:colOff>196850</xdr:colOff>
      <xdr:row>178</xdr:row>
      <xdr:rowOff>0</xdr:rowOff>
    </xdr:from>
    <xdr:to>
      <xdr:col>5</xdr:col>
      <xdr:colOff>220345</xdr:colOff>
      <xdr:row>178</xdr:row>
      <xdr:rowOff>12700</xdr:rowOff>
    </xdr:to>
    <xdr:pic>
      <xdr:nvPicPr>
        <xdr:cNvPr id="149" name="图片 1654" descr="C:\Users\ADMINI~1\AppData\Local\Temp\ksohtml\clip_image9742.png"/>
        <xdr:cNvPicPr>
          <a:picLocks noChangeAspect="1"/>
        </xdr:cNvPicPr>
      </xdr:nvPicPr>
      <xdr:blipFill>
        <a:blip r:embed="rId1"/>
        <a:stretch>
          <a:fillRect/>
        </a:stretch>
      </xdr:blipFill>
      <xdr:spPr>
        <a:xfrm rot="5160000">
          <a:off x="3940175" y="196482335"/>
          <a:ext cx="12700" cy="23495"/>
        </a:xfrm>
        <a:prstGeom prst="rect">
          <a:avLst/>
        </a:prstGeom>
        <a:noFill/>
        <a:ln w="9525">
          <a:noFill/>
        </a:ln>
      </xdr:spPr>
    </xdr:pic>
    <xdr:clientData/>
  </xdr:twoCellAnchor>
  <xdr:twoCellAnchor editAs="oneCell">
    <xdr:from>
      <xdr:col>2</xdr:col>
      <xdr:colOff>9525</xdr:colOff>
      <xdr:row>181</xdr:row>
      <xdr:rowOff>0</xdr:rowOff>
    </xdr:from>
    <xdr:to>
      <xdr:col>2</xdr:col>
      <xdr:colOff>257175</xdr:colOff>
      <xdr:row>181</xdr:row>
      <xdr:rowOff>9525</xdr:rowOff>
    </xdr:to>
    <xdr:pic>
      <xdr:nvPicPr>
        <xdr:cNvPr id="150" name="图片 1411" descr="C:\Users\ADMINI~1\AppData\Local\Temp\ksohtml\clip_image12905.png"/>
        <xdr:cNvPicPr>
          <a:picLocks noChangeAspect="1"/>
        </xdr:cNvPicPr>
      </xdr:nvPicPr>
      <xdr:blipFill>
        <a:blip r:embed="rId2"/>
        <a:stretch>
          <a:fillRect/>
        </a:stretch>
      </xdr:blipFill>
      <xdr:spPr>
        <a:xfrm rot="4380000">
          <a:off x="1802130" y="199467470"/>
          <a:ext cx="9525" cy="247650"/>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33655</xdr:rowOff>
    </xdr:to>
    <xdr:pic>
      <xdr:nvPicPr>
        <xdr:cNvPr id="151"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9464930"/>
          <a:ext cx="33655" cy="277495"/>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40005</xdr:rowOff>
    </xdr:to>
    <xdr:pic>
      <xdr:nvPicPr>
        <xdr:cNvPr id="152"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9468105"/>
          <a:ext cx="40005" cy="277495"/>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46990</xdr:rowOff>
    </xdr:to>
    <xdr:pic>
      <xdr:nvPicPr>
        <xdr:cNvPr id="153"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9471280"/>
          <a:ext cx="46990" cy="277495"/>
        </a:xfrm>
        <a:prstGeom prst="rect">
          <a:avLst/>
        </a:prstGeom>
        <a:noFill/>
        <a:ln w="9525">
          <a:noFill/>
        </a:ln>
      </xdr:spPr>
    </xdr:pic>
    <xdr:clientData/>
  </xdr:twoCellAnchor>
  <xdr:twoCellAnchor editAs="oneCell">
    <xdr:from>
      <xdr:col>5</xdr:col>
      <xdr:colOff>196850</xdr:colOff>
      <xdr:row>181</xdr:row>
      <xdr:rowOff>0</xdr:rowOff>
    </xdr:from>
    <xdr:to>
      <xdr:col>5</xdr:col>
      <xdr:colOff>208280</xdr:colOff>
      <xdr:row>181</xdr:row>
      <xdr:rowOff>9525</xdr:rowOff>
    </xdr:to>
    <xdr:pic>
      <xdr:nvPicPr>
        <xdr:cNvPr id="154" name="图片 1654" descr="C:\Users\ADMINI~1\AppData\Local\Temp\ksohtml\clip_image9742.png"/>
        <xdr:cNvPicPr>
          <a:picLocks noChangeAspect="1"/>
        </xdr:cNvPicPr>
      </xdr:nvPicPr>
      <xdr:blipFill>
        <a:blip r:embed="rId1"/>
        <a:stretch>
          <a:fillRect/>
        </a:stretch>
      </xdr:blipFill>
      <xdr:spPr>
        <a:xfrm rot="5160000">
          <a:off x="3935730" y="199585580"/>
          <a:ext cx="9525" cy="11430"/>
        </a:xfrm>
        <a:prstGeom prst="rect">
          <a:avLst/>
        </a:prstGeom>
        <a:noFill/>
        <a:ln w="9525">
          <a:noFill/>
        </a:ln>
      </xdr:spPr>
    </xdr:pic>
    <xdr:clientData/>
  </xdr:twoCellAnchor>
  <xdr:twoCellAnchor editAs="oneCell">
    <xdr:from>
      <xdr:col>2</xdr:col>
      <xdr:colOff>9525</xdr:colOff>
      <xdr:row>181</xdr:row>
      <xdr:rowOff>0</xdr:rowOff>
    </xdr:from>
    <xdr:to>
      <xdr:col>2</xdr:col>
      <xdr:colOff>257175</xdr:colOff>
      <xdr:row>181</xdr:row>
      <xdr:rowOff>13335</xdr:rowOff>
    </xdr:to>
    <xdr:pic>
      <xdr:nvPicPr>
        <xdr:cNvPr id="155" name="图片 1411" descr="C:\Users\ADMINI~1\AppData\Local\Temp\ksohtml\clip_image12905.png"/>
        <xdr:cNvPicPr>
          <a:picLocks noChangeAspect="1"/>
        </xdr:cNvPicPr>
      </xdr:nvPicPr>
      <xdr:blipFill>
        <a:blip r:embed="rId2"/>
        <a:stretch>
          <a:fillRect/>
        </a:stretch>
      </xdr:blipFill>
      <xdr:spPr>
        <a:xfrm rot="4380000">
          <a:off x="1800225" y="199469375"/>
          <a:ext cx="13335" cy="247650"/>
        </a:xfrm>
        <a:prstGeom prst="rect">
          <a:avLst/>
        </a:prstGeom>
        <a:noFill/>
        <a:ln w="9525">
          <a:noFill/>
        </a:ln>
      </xdr:spPr>
    </xdr:pic>
    <xdr:clientData/>
  </xdr:twoCellAnchor>
  <xdr:twoCellAnchor editAs="oneCell">
    <xdr:from>
      <xdr:col>1</xdr:col>
      <xdr:colOff>485775</xdr:colOff>
      <xdr:row>181</xdr:row>
      <xdr:rowOff>0</xdr:rowOff>
    </xdr:from>
    <xdr:to>
      <xdr:col>1</xdr:col>
      <xdr:colOff>763270</xdr:colOff>
      <xdr:row>181</xdr:row>
      <xdr:rowOff>53340</xdr:rowOff>
    </xdr:to>
    <xdr:pic>
      <xdr:nvPicPr>
        <xdr:cNvPr id="156"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9474455"/>
          <a:ext cx="53340" cy="277495"/>
        </a:xfrm>
        <a:prstGeom prst="rect">
          <a:avLst/>
        </a:prstGeom>
        <a:noFill/>
        <a:ln w="9525">
          <a:noFill/>
        </a:ln>
      </xdr:spPr>
    </xdr:pic>
    <xdr:clientData/>
  </xdr:twoCellAnchor>
  <xdr:twoCellAnchor editAs="oneCell">
    <xdr:from>
      <xdr:col>5</xdr:col>
      <xdr:colOff>196850</xdr:colOff>
      <xdr:row>181</xdr:row>
      <xdr:rowOff>0</xdr:rowOff>
    </xdr:from>
    <xdr:to>
      <xdr:col>5</xdr:col>
      <xdr:colOff>208280</xdr:colOff>
      <xdr:row>181</xdr:row>
      <xdr:rowOff>13335</xdr:rowOff>
    </xdr:to>
    <xdr:pic>
      <xdr:nvPicPr>
        <xdr:cNvPr id="157" name="图片 1654" descr="C:\Users\ADMINI~1\AppData\Local\Temp\ksohtml\clip_image9742.png"/>
        <xdr:cNvPicPr>
          <a:picLocks noChangeAspect="1"/>
        </xdr:cNvPicPr>
      </xdr:nvPicPr>
      <xdr:blipFill>
        <a:blip r:embed="rId1"/>
        <a:stretch>
          <a:fillRect/>
        </a:stretch>
      </xdr:blipFill>
      <xdr:spPr>
        <a:xfrm rot="5160000">
          <a:off x="3933825" y="199587485"/>
          <a:ext cx="13335" cy="11430"/>
        </a:xfrm>
        <a:prstGeom prst="rect">
          <a:avLst/>
        </a:prstGeom>
        <a:noFill/>
        <a:ln w="9525">
          <a:noFill/>
        </a:ln>
      </xdr:spPr>
    </xdr:pic>
    <xdr:clientData/>
  </xdr:twoCellAnchor>
  <xdr:twoCellAnchor editAs="oneCell">
    <xdr:from>
      <xdr:col>1</xdr:col>
      <xdr:colOff>485775</xdr:colOff>
      <xdr:row>181</xdr:row>
      <xdr:rowOff>0</xdr:rowOff>
    </xdr:from>
    <xdr:to>
      <xdr:col>1</xdr:col>
      <xdr:colOff>772795</xdr:colOff>
      <xdr:row>181</xdr:row>
      <xdr:rowOff>33655</xdr:rowOff>
    </xdr:to>
    <xdr:pic>
      <xdr:nvPicPr>
        <xdr:cNvPr id="158"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9459850"/>
          <a:ext cx="33655" cy="287020"/>
        </a:xfrm>
        <a:prstGeom prst="rect">
          <a:avLst/>
        </a:prstGeom>
        <a:noFill/>
        <a:ln w="9525">
          <a:noFill/>
        </a:ln>
      </xdr:spPr>
    </xdr:pic>
    <xdr:clientData/>
  </xdr:twoCellAnchor>
  <xdr:twoCellAnchor editAs="oneCell">
    <xdr:from>
      <xdr:col>1</xdr:col>
      <xdr:colOff>485775</xdr:colOff>
      <xdr:row>181</xdr:row>
      <xdr:rowOff>0</xdr:rowOff>
    </xdr:from>
    <xdr:to>
      <xdr:col>1</xdr:col>
      <xdr:colOff>772795</xdr:colOff>
      <xdr:row>181</xdr:row>
      <xdr:rowOff>40005</xdr:rowOff>
    </xdr:to>
    <xdr:pic>
      <xdr:nvPicPr>
        <xdr:cNvPr id="159"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9463025"/>
          <a:ext cx="40005" cy="287020"/>
        </a:xfrm>
        <a:prstGeom prst="rect">
          <a:avLst/>
        </a:prstGeom>
        <a:noFill/>
        <a:ln w="9525">
          <a:noFill/>
        </a:ln>
      </xdr:spPr>
    </xdr:pic>
    <xdr:clientData/>
  </xdr:twoCellAnchor>
  <xdr:twoCellAnchor editAs="oneCell">
    <xdr:from>
      <xdr:col>1</xdr:col>
      <xdr:colOff>485775</xdr:colOff>
      <xdr:row>181</xdr:row>
      <xdr:rowOff>0</xdr:rowOff>
    </xdr:from>
    <xdr:to>
      <xdr:col>1</xdr:col>
      <xdr:colOff>734060</xdr:colOff>
      <xdr:row>181</xdr:row>
      <xdr:rowOff>13335</xdr:rowOff>
    </xdr:to>
    <xdr:pic>
      <xdr:nvPicPr>
        <xdr:cNvPr id="160" name="图片 1411" descr="C:\Users\ADMINI~1\AppData\Local\Temp\ksohtml\clip_image12905.png"/>
        <xdr:cNvPicPr>
          <a:picLocks noChangeAspect="1"/>
        </xdr:cNvPicPr>
      </xdr:nvPicPr>
      <xdr:blipFill>
        <a:blip r:embed="rId2"/>
        <a:stretch>
          <a:fillRect/>
        </a:stretch>
      </xdr:blipFill>
      <xdr:spPr>
        <a:xfrm rot="4380000">
          <a:off x="1118870" y="199469375"/>
          <a:ext cx="13335" cy="248285"/>
        </a:xfrm>
        <a:prstGeom prst="rect">
          <a:avLst/>
        </a:prstGeom>
        <a:noFill/>
        <a:ln w="9525">
          <a:noFill/>
        </a:ln>
      </xdr:spPr>
    </xdr:pic>
    <xdr:clientData/>
  </xdr:twoCellAnchor>
  <xdr:twoCellAnchor editAs="oneCell">
    <xdr:from>
      <xdr:col>5</xdr:col>
      <xdr:colOff>196850</xdr:colOff>
      <xdr:row>181</xdr:row>
      <xdr:rowOff>0</xdr:rowOff>
    </xdr:from>
    <xdr:to>
      <xdr:col>5</xdr:col>
      <xdr:colOff>220345</xdr:colOff>
      <xdr:row>181</xdr:row>
      <xdr:rowOff>13335</xdr:rowOff>
    </xdr:to>
    <xdr:pic>
      <xdr:nvPicPr>
        <xdr:cNvPr id="161" name="图片 1654" descr="C:\Users\ADMINI~1\AppData\Local\Temp\ksohtml\clip_image9742.png"/>
        <xdr:cNvPicPr>
          <a:picLocks noChangeAspect="1"/>
        </xdr:cNvPicPr>
      </xdr:nvPicPr>
      <xdr:blipFill>
        <a:blip r:embed="rId1"/>
        <a:stretch>
          <a:fillRect/>
        </a:stretch>
      </xdr:blipFill>
      <xdr:spPr>
        <a:xfrm rot="5160000">
          <a:off x="3940175" y="199581770"/>
          <a:ext cx="13335" cy="23495"/>
        </a:xfrm>
        <a:prstGeom prst="rect">
          <a:avLst/>
        </a:prstGeom>
        <a:noFill/>
        <a:ln w="9525">
          <a:noFill/>
        </a:ln>
      </xdr:spPr>
    </xdr:pic>
    <xdr:clientData/>
  </xdr:twoCellAnchor>
  <xdr:twoCellAnchor editAs="oneCell">
    <xdr:from>
      <xdr:col>5</xdr:col>
      <xdr:colOff>181610</xdr:colOff>
      <xdr:row>181</xdr:row>
      <xdr:rowOff>0</xdr:rowOff>
    </xdr:from>
    <xdr:to>
      <xdr:col>5</xdr:col>
      <xdr:colOff>204470</xdr:colOff>
      <xdr:row>181</xdr:row>
      <xdr:rowOff>13335</xdr:rowOff>
    </xdr:to>
    <xdr:pic>
      <xdr:nvPicPr>
        <xdr:cNvPr id="162" name="图片 1654" descr="C:\Users\ADMINI~1\AppData\Local\Temp\ksohtml\clip_image9742.png"/>
        <xdr:cNvPicPr>
          <a:picLocks noChangeAspect="1"/>
        </xdr:cNvPicPr>
      </xdr:nvPicPr>
      <xdr:blipFill>
        <a:blip r:embed="rId1"/>
        <a:stretch>
          <a:fillRect/>
        </a:stretch>
      </xdr:blipFill>
      <xdr:spPr>
        <a:xfrm rot="5160000">
          <a:off x="3924300" y="199581770"/>
          <a:ext cx="13335" cy="22860"/>
        </a:xfrm>
        <a:prstGeom prst="rect">
          <a:avLst/>
        </a:prstGeom>
        <a:noFill/>
        <a:ln w="9525">
          <a:noFill/>
        </a:ln>
      </xdr:spPr>
    </xdr:pic>
    <xdr:clientData/>
  </xdr:twoCellAnchor>
  <xdr:twoCellAnchor editAs="oneCell">
    <xdr:from>
      <xdr:col>1</xdr:col>
      <xdr:colOff>485775</xdr:colOff>
      <xdr:row>181</xdr:row>
      <xdr:rowOff>0</xdr:rowOff>
    </xdr:from>
    <xdr:to>
      <xdr:col>1</xdr:col>
      <xdr:colOff>734060</xdr:colOff>
      <xdr:row>181</xdr:row>
      <xdr:rowOff>12700</xdr:rowOff>
    </xdr:to>
    <xdr:pic>
      <xdr:nvPicPr>
        <xdr:cNvPr id="163" name="图片 1411" descr="C:\Users\ADMINI~1\AppData\Local\Temp\ksohtml\clip_image12905.png"/>
        <xdr:cNvPicPr>
          <a:picLocks noChangeAspect="1"/>
        </xdr:cNvPicPr>
      </xdr:nvPicPr>
      <xdr:blipFill>
        <a:blip r:embed="rId2"/>
        <a:stretch>
          <a:fillRect/>
        </a:stretch>
      </xdr:blipFill>
      <xdr:spPr>
        <a:xfrm rot="4380000">
          <a:off x="1118870" y="199468740"/>
          <a:ext cx="12700" cy="248285"/>
        </a:xfrm>
        <a:prstGeom prst="rect">
          <a:avLst/>
        </a:prstGeom>
        <a:noFill/>
        <a:ln w="9525">
          <a:noFill/>
        </a:ln>
      </xdr:spPr>
    </xdr:pic>
    <xdr:clientData/>
  </xdr:twoCellAnchor>
  <xdr:twoCellAnchor editAs="oneCell">
    <xdr:from>
      <xdr:col>5</xdr:col>
      <xdr:colOff>196850</xdr:colOff>
      <xdr:row>181</xdr:row>
      <xdr:rowOff>0</xdr:rowOff>
    </xdr:from>
    <xdr:to>
      <xdr:col>5</xdr:col>
      <xdr:colOff>220345</xdr:colOff>
      <xdr:row>181</xdr:row>
      <xdr:rowOff>12700</xdr:rowOff>
    </xdr:to>
    <xdr:pic>
      <xdr:nvPicPr>
        <xdr:cNvPr id="164" name="图片 1654" descr="C:\Users\ADMINI~1\AppData\Local\Temp\ksohtml\clip_image9742.png"/>
        <xdr:cNvPicPr>
          <a:picLocks noChangeAspect="1"/>
        </xdr:cNvPicPr>
      </xdr:nvPicPr>
      <xdr:blipFill>
        <a:blip r:embed="rId1"/>
        <a:stretch>
          <a:fillRect/>
        </a:stretch>
      </xdr:blipFill>
      <xdr:spPr>
        <a:xfrm rot="5160000">
          <a:off x="3940175" y="199581135"/>
          <a:ext cx="12700" cy="23495"/>
        </a:xfrm>
        <a:prstGeom prst="rect">
          <a:avLst/>
        </a:prstGeom>
        <a:noFill/>
        <a:ln w="9525">
          <a:noFill/>
        </a:ln>
      </xdr:spPr>
    </xdr:pic>
    <xdr:clientData/>
  </xdr:twoCellAnchor>
  <xdr:twoCellAnchor editAs="oneCell">
    <xdr:from>
      <xdr:col>4</xdr:col>
      <xdr:colOff>191770</xdr:colOff>
      <xdr:row>179</xdr:row>
      <xdr:rowOff>0</xdr:rowOff>
    </xdr:from>
    <xdr:to>
      <xdr:col>4</xdr:col>
      <xdr:colOff>201295</xdr:colOff>
      <xdr:row>179</xdr:row>
      <xdr:rowOff>9525</xdr:rowOff>
    </xdr:to>
    <xdr:pic>
      <xdr:nvPicPr>
        <xdr:cNvPr id="165" name="图片 1654" descr="C:\Users\ADMINI~1\AppData\Local\Temp\ksohtml\clip_image9742.png"/>
        <xdr:cNvPicPr>
          <a:picLocks noChangeAspect="1"/>
        </xdr:cNvPicPr>
      </xdr:nvPicPr>
      <xdr:blipFill>
        <a:blip r:embed="rId1"/>
        <a:stretch>
          <a:fillRect/>
        </a:stretch>
      </xdr:blipFill>
      <xdr:spPr>
        <a:xfrm rot="5160000">
          <a:off x="2962910" y="197656450"/>
          <a:ext cx="9525" cy="9525"/>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9525</xdr:rowOff>
    </xdr:to>
    <xdr:pic>
      <xdr:nvPicPr>
        <xdr:cNvPr id="166" name="图片 1411" descr="C:\Users\ADMINI~1\AppData\Local\Temp\ksohtml\clip_image12905.png"/>
        <xdr:cNvPicPr>
          <a:picLocks noChangeAspect="1"/>
        </xdr:cNvPicPr>
      </xdr:nvPicPr>
      <xdr:blipFill>
        <a:blip r:embed="rId2"/>
        <a:stretch>
          <a:fillRect/>
        </a:stretch>
      </xdr:blipFill>
      <xdr:spPr>
        <a:xfrm rot="4380000">
          <a:off x="1802130" y="197537070"/>
          <a:ext cx="9525" cy="247650"/>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33655</xdr:rowOff>
    </xdr:to>
    <xdr:pic>
      <xdr:nvPicPr>
        <xdr:cNvPr id="167"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7534530"/>
          <a:ext cx="33655" cy="277495"/>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40005</xdr:rowOff>
    </xdr:to>
    <xdr:pic>
      <xdr:nvPicPr>
        <xdr:cNvPr id="168"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7537705"/>
          <a:ext cx="40005" cy="277495"/>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46990</xdr:rowOff>
    </xdr:to>
    <xdr:pic>
      <xdr:nvPicPr>
        <xdr:cNvPr id="169"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7540880"/>
          <a:ext cx="46990" cy="277495"/>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9525</xdr:rowOff>
    </xdr:to>
    <xdr:pic>
      <xdr:nvPicPr>
        <xdr:cNvPr id="170" name="图片 1654" descr="C:\Users\ADMINI~1\AppData\Local\Temp\ksohtml\clip_image9742.png"/>
        <xdr:cNvPicPr>
          <a:picLocks noChangeAspect="1"/>
        </xdr:cNvPicPr>
      </xdr:nvPicPr>
      <xdr:blipFill>
        <a:blip r:embed="rId1"/>
        <a:stretch>
          <a:fillRect/>
        </a:stretch>
      </xdr:blipFill>
      <xdr:spPr>
        <a:xfrm rot="5160000">
          <a:off x="3935730" y="197655180"/>
          <a:ext cx="9525" cy="1143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13335</xdr:rowOff>
    </xdr:to>
    <xdr:pic>
      <xdr:nvPicPr>
        <xdr:cNvPr id="171" name="图片 1411" descr="C:\Users\ADMINI~1\AppData\Local\Temp\ksohtml\clip_image12905.png"/>
        <xdr:cNvPicPr>
          <a:picLocks noChangeAspect="1"/>
        </xdr:cNvPicPr>
      </xdr:nvPicPr>
      <xdr:blipFill>
        <a:blip r:embed="rId2"/>
        <a:stretch>
          <a:fillRect/>
        </a:stretch>
      </xdr:blipFill>
      <xdr:spPr>
        <a:xfrm rot="4380000">
          <a:off x="1800225" y="197538975"/>
          <a:ext cx="13335" cy="247650"/>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53340</xdr:rowOff>
    </xdr:to>
    <xdr:pic>
      <xdr:nvPicPr>
        <xdr:cNvPr id="172"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7544055"/>
          <a:ext cx="53340" cy="277495"/>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13335</xdr:rowOff>
    </xdr:to>
    <xdr:pic>
      <xdr:nvPicPr>
        <xdr:cNvPr id="173" name="图片 1654" descr="C:\Users\ADMINI~1\AppData\Local\Temp\ksohtml\clip_image9742.png"/>
        <xdr:cNvPicPr>
          <a:picLocks noChangeAspect="1"/>
        </xdr:cNvPicPr>
      </xdr:nvPicPr>
      <xdr:blipFill>
        <a:blip r:embed="rId1"/>
        <a:stretch>
          <a:fillRect/>
        </a:stretch>
      </xdr:blipFill>
      <xdr:spPr>
        <a:xfrm rot="5160000">
          <a:off x="3933825" y="197657085"/>
          <a:ext cx="13335" cy="11430"/>
        </a:xfrm>
        <a:prstGeom prst="rect">
          <a:avLst/>
        </a:prstGeom>
        <a:noFill/>
        <a:ln w="9525">
          <a:noFill/>
        </a:ln>
      </xdr:spPr>
    </xdr:pic>
    <xdr:clientData/>
  </xdr:twoCellAnchor>
  <xdr:twoCellAnchor editAs="oneCell">
    <xdr:from>
      <xdr:col>1</xdr:col>
      <xdr:colOff>485775</xdr:colOff>
      <xdr:row>179</xdr:row>
      <xdr:rowOff>0</xdr:rowOff>
    </xdr:from>
    <xdr:to>
      <xdr:col>1</xdr:col>
      <xdr:colOff>772795</xdr:colOff>
      <xdr:row>179</xdr:row>
      <xdr:rowOff>33655</xdr:rowOff>
    </xdr:to>
    <xdr:pic>
      <xdr:nvPicPr>
        <xdr:cNvPr id="174"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7529450"/>
          <a:ext cx="33655" cy="287020"/>
        </a:xfrm>
        <a:prstGeom prst="rect">
          <a:avLst/>
        </a:prstGeom>
        <a:noFill/>
        <a:ln w="9525">
          <a:noFill/>
        </a:ln>
      </xdr:spPr>
    </xdr:pic>
    <xdr:clientData/>
  </xdr:twoCellAnchor>
  <xdr:twoCellAnchor editAs="oneCell">
    <xdr:from>
      <xdr:col>1</xdr:col>
      <xdr:colOff>485775</xdr:colOff>
      <xdr:row>179</xdr:row>
      <xdr:rowOff>0</xdr:rowOff>
    </xdr:from>
    <xdr:to>
      <xdr:col>1</xdr:col>
      <xdr:colOff>772795</xdr:colOff>
      <xdr:row>179</xdr:row>
      <xdr:rowOff>40005</xdr:rowOff>
    </xdr:to>
    <xdr:pic>
      <xdr:nvPicPr>
        <xdr:cNvPr id="175"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7532625"/>
          <a:ext cx="40005" cy="287020"/>
        </a:xfrm>
        <a:prstGeom prst="rect">
          <a:avLst/>
        </a:prstGeom>
        <a:noFill/>
        <a:ln w="9525">
          <a:noFill/>
        </a:ln>
      </xdr:spPr>
    </xdr:pic>
    <xdr:clientData/>
  </xdr:twoCellAnchor>
  <xdr:twoCellAnchor editAs="oneCell">
    <xdr:from>
      <xdr:col>1</xdr:col>
      <xdr:colOff>485775</xdr:colOff>
      <xdr:row>179</xdr:row>
      <xdr:rowOff>0</xdr:rowOff>
    </xdr:from>
    <xdr:to>
      <xdr:col>1</xdr:col>
      <xdr:colOff>734060</xdr:colOff>
      <xdr:row>179</xdr:row>
      <xdr:rowOff>13335</xdr:rowOff>
    </xdr:to>
    <xdr:pic>
      <xdr:nvPicPr>
        <xdr:cNvPr id="176" name="图片 1411" descr="C:\Users\ADMINI~1\AppData\Local\Temp\ksohtml\clip_image12905.png"/>
        <xdr:cNvPicPr>
          <a:picLocks noChangeAspect="1"/>
        </xdr:cNvPicPr>
      </xdr:nvPicPr>
      <xdr:blipFill>
        <a:blip r:embed="rId2"/>
        <a:stretch>
          <a:fillRect/>
        </a:stretch>
      </xdr:blipFill>
      <xdr:spPr>
        <a:xfrm rot="4380000">
          <a:off x="1118870" y="197538975"/>
          <a:ext cx="13335" cy="24828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13335</xdr:rowOff>
    </xdr:to>
    <xdr:pic>
      <xdr:nvPicPr>
        <xdr:cNvPr id="177" name="图片 1654" descr="C:\Users\ADMINI~1\AppData\Local\Temp\ksohtml\clip_image9742.png"/>
        <xdr:cNvPicPr>
          <a:picLocks noChangeAspect="1"/>
        </xdr:cNvPicPr>
      </xdr:nvPicPr>
      <xdr:blipFill>
        <a:blip r:embed="rId1"/>
        <a:stretch>
          <a:fillRect/>
        </a:stretch>
      </xdr:blipFill>
      <xdr:spPr>
        <a:xfrm rot="5160000">
          <a:off x="3940175" y="197651370"/>
          <a:ext cx="13335" cy="23495"/>
        </a:xfrm>
        <a:prstGeom prst="rect">
          <a:avLst/>
        </a:prstGeom>
        <a:noFill/>
        <a:ln w="9525">
          <a:noFill/>
        </a:ln>
      </xdr:spPr>
    </xdr:pic>
    <xdr:clientData/>
  </xdr:twoCellAnchor>
  <xdr:twoCellAnchor editAs="oneCell">
    <xdr:from>
      <xdr:col>5</xdr:col>
      <xdr:colOff>181610</xdr:colOff>
      <xdr:row>179</xdr:row>
      <xdr:rowOff>0</xdr:rowOff>
    </xdr:from>
    <xdr:to>
      <xdr:col>5</xdr:col>
      <xdr:colOff>204470</xdr:colOff>
      <xdr:row>179</xdr:row>
      <xdr:rowOff>13335</xdr:rowOff>
    </xdr:to>
    <xdr:pic>
      <xdr:nvPicPr>
        <xdr:cNvPr id="178" name="图片 1654" descr="C:\Users\ADMINI~1\AppData\Local\Temp\ksohtml\clip_image9742.png"/>
        <xdr:cNvPicPr>
          <a:picLocks noChangeAspect="1"/>
        </xdr:cNvPicPr>
      </xdr:nvPicPr>
      <xdr:blipFill>
        <a:blip r:embed="rId1"/>
        <a:stretch>
          <a:fillRect/>
        </a:stretch>
      </xdr:blipFill>
      <xdr:spPr>
        <a:xfrm rot="5160000">
          <a:off x="3924300" y="197651370"/>
          <a:ext cx="13335" cy="2286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9525</xdr:rowOff>
    </xdr:to>
    <xdr:pic>
      <xdr:nvPicPr>
        <xdr:cNvPr id="179" name="图片 1411" descr="C:\Users\ADMINI~1\AppData\Local\Temp\ksohtml\clip_image12905.png"/>
        <xdr:cNvPicPr>
          <a:picLocks noChangeAspect="1"/>
        </xdr:cNvPicPr>
      </xdr:nvPicPr>
      <xdr:blipFill>
        <a:blip r:embed="rId2"/>
        <a:stretch>
          <a:fillRect/>
        </a:stretch>
      </xdr:blipFill>
      <xdr:spPr>
        <a:xfrm rot="4380000">
          <a:off x="1802130" y="197537070"/>
          <a:ext cx="9525" cy="247650"/>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33655</xdr:rowOff>
    </xdr:to>
    <xdr:pic>
      <xdr:nvPicPr>
        <xdr:cNvPr id="180"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7534530"/>
          <a:ext cx="33655" cy="277495"/>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40005</xdr:rowOff>
    </xdr:to>
    <xdr:pic>
      <xdr:nvPicPr>
        <xdr:cNvPr id="181"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7537705"/>
          <a:ext cx="40005" cy="277495"/>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46990</xdr:rowOff>
    </xdr:to>
    <xdr:pic>
      <xdr:nvPicPr>
        <xdr:cNvPr id="182"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7540880"/>
          <a:ext cx="46990" cy="277495"/>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9525</xdr:rowOff>
    </xdr:to>
    <xdr:pic>
      <xdr:nvPicPr>
        <xdr:cNvPr id="183" name="图片 1654" descr="C:\Users\ADMINI~1\AppData\Local\Temp\ksohtml\clip_image9742.png"/>
        <xdr:cNvPicPr>
          <a:picLocks noChangeAspect="1"/>
        </xdr:cNvPicPr>
      </xdr:nvPicPr>
      <xdr:blipFill>
        <a:blip r:embed="rId1"/>
        <a:stretch>
          <a:fillRect/>
        </a:stretch>
      </xdr:blipFill>
      <xdr:spPr>
        <a:xfrm rot="5160000">
          <a:off x="3935730" y="197655180"/>
          <a:ext cx="9525" cy="1143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13335</xdr:rowOff>
    </xdr:to>
    <xdr:pic>
      <xdr:nvPicPr>
        <xdr:cNvPr id="184" name="图片 1411" descr="C:\Users\ADMINI~1\AppData\Local\Temp\ksohtml\clip_image12905.png"/>
        <xdr:cNvPicPr>
          <a:picLocks noChangeAspect="1"/>
        </xdr:cNvPicPr>
      </xdr:nvPicPr>
      <xdr:blipFill>
        <a:blip r:embed="rId2"/>
        <a:stretch>
          <a:fillRect/>
        </a:stretch>
      </xdr:blipFill>
      <xdr:spPr>
        <a:xfrm rot="4380000">
          <a:off x="1800225" y="197538975"/>
          <a:ext cx="13335" cy="247650"/>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53340</xdr:rowOff>
    </xdr:to>
    <xdr:pic>
      <xdr:nvPicPr>
        <xdr:cNvPr id="185"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7544055"/>
          <a:ext cx="53340" cy="277495"/>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13335</xdr:rowOff>
    </xdr:to>
    <xdr:pic>
      <xdr:nvPicPr>
        <xdr:cNvPr id="186" name="图片 1654" descr="C:\Users\ADMINI~1\AppData\Local\Temp\ksohtml\clip_image9742.png"/>
        <xdr:cNvPicPr>
          <a:picLocks noChangeAspect="1"/>
        </xdr:cNvPicPr>
      </xdr:nvPicPr>
      <xdr:blipFill>
        <a:blip r:embed="rId1"/>
        <a:stretch>
          <a:fillRect/>
        </a:stretch>
      </xdr:blipFill>
      <xdr:spPr>
        <a:xfrm rot="5160000">
          <a:off x="3933825" y="197657085"/>
          <a:ext cx="13335" cy="11430"/>
        </a:xfrm>
        <a:prstGeom prst="rect">
          <a:avLst/>
        </a:prstGeom>
        <a:noFill/>
        <a:ln w="9525">
          <a:noFill/>
        </a:ln>
      </xdr:spPr>
    </xdr:pic>
    <xdr:clientData/>
  </xdr:twoCellAnchor>
  <xdr:twoCellAnchor editAs="oneCell">
    <xdr:from>
      <xdr:col>1</xdr:col>
      <xdr:colOff>485775</xdr:colOff>
      <xdr:row>179</xdr:row>
      <xdr:rowOff>0</xdr:rowOff>
    </xdr:from>
    <xdr:to>
      <xdr:col>1</xdr:col>
      <xdr:colOff>772795</xdr:colOff>
      <xdr:row>179</xdr:row>
      <xdr:rowOff>33655</xdr:rowOff>
    </xdr:to>
    <xdr:pic>
      <xdr:nvPicPr>
        <xdr:cNvPr id="187"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7529450"/>
          <a:ext cx="33655" cy="287020"/>
        </a:xfrm>
        <a:prstGeom prst="rect">
          <a:avLst/>
        </a:prstGeom>
        <a:noFill/>
        <a:ln w="9525">
          <a:noFill/>
        </a:ln>
      </xdr:spPr>
    </xdr:pic>
    <xdr:clientData/>
  </xdr:twoCellAnchor>
  <xdr:twoCellAnchor editAs="oneCell">
    <xdr:from>
      <xdr:col>1</xdr:col>
      <xdr:colOff>485775</xdr:colOff>
      <xdr:row>179</xdr:row>
      <xdr:rowOff>0</xdr:rowOff>
    </xdr:from>
    <xdr:to>
      <xdr:col>1</xdr:col>
      <xdr:colOff>772795</xdr:colOff>
      <xdr:row>179</xdr:row>
      <xdr:rowOff>40005</xdr:rowOff>
    </xdr:to>
    <xdr:pic>
      <xdr:nvPicPr>
        <xdr:cNvPr id="188"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7532625"/>
          <a:ext cx="40005" cy="287020"/>
        </a:xfrm>
        <a:prstGeom prst="rect">
          <a:avLst/>
        </a:prstGeom>
        <a:noFill/>
        <a:ln w="9525">
          <a:noFill/>
        </a:ln>
      </xdr:spPr>
    </xdr:pic>
    <xdr:clientData/>
  </xdr:twoCellAnchor>
  <xdr:twoCellAnchor editAs="oneCell">
    <xdr:from>
      <xdr:col>1</xdr:col>
      <xdr:colOff>485775</xdr:colOff>
      <xdr:row>179</xdr:row>
      <xdr:rowOff>0</xdr:rowOff>
    </xdr:from>
    <xdr:to>
      <xdr:col>1</xdr:col>
      <xdr:colOff>734060</xdr:colOff>
      <xdr:row>179</xdr:row>
      <xdr:rowOff>13335</xdr:rowOff>
    </xdr:to>
    <xdr:pic>
      <xdr:nvPicPr>
        <xdr:cNvPr id="189" name="图片 1411" descr="C:\Users\ADMINI~1\AppData\Local\Temp\ksohtml\clip_image12905.png"/>
        <xdr:cNvPicPr>
          <a:picLocks noChangeAspect="1"/>
        </xdr:cNvPicPr>
      </xdr:nvPicPr>
      <xdr:blipFill>
        <a:blip r:embed="rId2"/>
        <a:stretch>
          <a:fillRect/>
        </a:stretch>
      </xdr:blipFill>
      <xdr:spPr>
        <a:xfrm rot="4380000">
          <a:off x="1118870" y="197538975"/>
          <a:ext cx="13335" cy="24828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13335</xdr:rowOff>
    </xdr:to>
    <xdr:pic>
      <xdr:nvPicPr>
        <xdr:cNvPr id="190" name="图片 1654" descr="C:\Users\ADMINI~1\AppData\Local\Temp\ksohtml\clip_image9742.png"/>
        <xdr:cNvPicPr>
          <a:picLocks noChangeAspect="1"/>
        </xdr:cNvPicPr>
      </xdr:nvPicPr>
      <xdr:blipFill>
        <a:blip r:embed="rId1"/>
        <a:stretch>
          <a:fillRect/>
        </a:stretch>
      </xdr:blipFill>
      <xdr:spPr>
        <a:xfrm rot="5160000">
          <a:off x="3940175" y="197651370"/>
          <a:ext cx="13335" cy="23495"/>
        </a:xfrm>
        <a:prstGeom prst="rect">
          <a:avLst/>
        </a:prstGeom>
        <a:noFill/>
        <a:ln w="9525">
          <a:noFill/>
        </a:ln>
      </xdr:spPr>
    </xdr:pic>
    <xdr:clientData/>
  </xdr:twoCellAnchor>
  <xdr:twoCellAnchor editAs="oneCell">
    <xdr:from>
      <xdr:col>5</xdr:col>
      <xdr:colOff>181610</xdr:colOff>
      <xdr:row>179</xdr:row>
      <xdr:rowOff>0</xdr:rowOff>
    </xdr:from>
    <xdr:to>
      <xdr:col>5</xdr:col>
      <xdr:colOff>204470</xdr:colOff>
      <xdr:row>179</xdr:row>
      <xdr:rowOff>13335</xdr:rowOff>
    </xdr:to>
    <xdr:pic>
      <xdr:nvPicPr>
        <xdr:cNvPr id="191" name="图片 1654" descr="C:\Users\ADMINI~1\AppData\Local\Temp\ksohtml\clip_image9742.png"/>
        <xdr:cNvPicPr>
          <a:picLocks noChangeAspect="1"/>
        </xdr:cNvPicPr>
      </xdr:nvPicPr>
      <xdr:blipFill>
        <a:blip r:embed="rId1"/>
        <a:stretch>
          <a:fillRect/>
        </a:stretch>
      </xdr:blipFill>
      <xdr:spPr>
        <a:xfrm rot="5160000">
          <a:off x="3924300" y="197651370"/>
          <a:ext cx="13335" cy="22860"/>
        </a:xfrm>
        <a:prstGeom prst="rect">
          <a:avLst/>
        </a:prstGeom>
        <a:noFill/>
        <a:ln w="9525">
          <a:noFill/>
        </a:ln>
      </xdr:spPr>
    </xdr:pic>
    <xdr:clientData/>
  </xdr:twoCellAnchor>
  <xdr:twoCellAnchor editAs="oneCell">
    <xdr:from>
      <xdr:col>1</xdr:col>
      <xdr:colOff>485775</xdr:colOff>
      <xdr:row>179</xdr:row>
      <xdr:rowOff>0</xdr:rowOff>
    </xdr:from>
    <xdr:to>
      <xdr:col>1</xdr:col>
      <xdr:colOff>734060</xdr:colOff>
      <xdr:row>179</xdr:row>
      <xdr:rowOff>12700</xdr:rowOff>
    </xdr:to>
    <xdr:pic>
      <xdr:nvPicPr>
        <xdr:cNvPr id="192" name="图片 1411" descr="C:\Users\ADMINI~1\AppData\Local\Temp\ksohtml\clip_image12905.png"/>
        <xdr:cNvPicPr>
          <a:picLocks noChangeAspect="1"/>
        </xdr:cNvPicPr>
      </xdr:nvPicPr>
      <xdr:blipFill>
        <a:blip r:embed="rId2"/>
        <a:stretch>
          <a:fillRect/>
        </a:stretch>
      </xdr:blipFill>
      <xdr:spPr>
        <a:xfrm rot="4380000">
          <a:off x="1118870" y="197538340"/>
          <a:ext cx="12700" cy="24828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12700</xdr:rowOff>
    </xdr:to>
    <xdr:pic>
      <xdr:nvPicPr>
        <xdr:cNvPr id="193" name="图片 1654" descr="C:\Users\ADMINI~1\AppData\Local\Temp\ksohtml\clip_image9742.png"/>
        <xdr:cNvPicPr>
          <a:picLocks noChangeAspect="1"/>
        </xdr:cNvPicPr>
      </xdr:nvPicPr>
      <xdr:blipFill>
        <a:blip r:embed="rId1"/>
        <a:stretch>
          <a:fillRect/>
        </a:stretch>
      </xdr:blipFill>
      <xdr:spPr>
        <a:xfrm rot="5160000">
          <a:off x="3940175" y="197650735"/>
          <a:ext cx="12700" cy="23495"/>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9525</xdr:rowOff>
    </xdr:to>
    <xdr:pic>
      <xdr:nvPicPr>
        <xdr:cNvPr id="194" name="图片 1411" descr="C:\Users\ADMINI~1\AppData\Local\Temp\ksohtml\clip_image12905.png"/>
        <xdr:cNvPicPr>
          <a:picLocks noChangeAspect="1"/>
        </xdr:cNvPicPr>
      </xdr:nvPicPr>
      <xdr:blipFill>
        <a:blip r:embed="rId2"/>
        <a:stretch>
          <a:fillRect/>
        </a:stretch>
      </xdr:blipFill>
      <xdr:spPr>
        <a:xfrm rot="4380000">
          <a:off x="1802130" y="197537070"/>
          <a:ext cx="9525" cy="24765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33655</xdr:rowOff>
    </xdr:to>
    <xdr:pic>
      <xdr:nvPicPr>
        <xdr:cNvPr id="195"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197534530"/>
          <a:ext cx="33655" cy="27686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40005</xdr:rowOff>
    </xdr:to>
    <xdr:pic>
      <xdr:nvPicPr>
        <xdr:cNvPr id="196"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197537705"/>
          <a:ext cx="40005" cy="27686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46990</xdr:rowOff>
    </xdr:to>
    <xdr:pic>
      <xdr:nvPicPr>
        <xdr:cNvPr id="197"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97541515"/>
          <a:ext cx="46990" cy="276860"/>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9525</xdr:rowOff>
    </xdr:to>
    <xdr:pic>
      <xdr:nvPicPr>
        <xdr:cNvPr id="198" name="图片 1654" descr="C:\Users\ADMINI~1\AppData\Local\Temp\ksohtml\clip_image9742.png"/>
        <xdr:cNvPicPr>
          <a:picLocks noChangeAspect="1"/>
        </xdr:cNvPicPr>
      </xdr:nvPicPr>
      <xdr:blipFill>
        <a:blip r:embed="rId1"/>
        <a:stretch>
          <a:fillRect/>
        </a:stretch>
      </xdr:blipFill>
      <xdr:spPr>
        <a:xfrm rot="5160000">
          <a:off x="3935730" y="197655180"/>
          <a:ext cx="9525" cy="1143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13335</xdr:rowOff>
    </xdr:to>
    <xdr:pic>
      <xdr:nvPicPr>
        <xdr:cNvPr id="199" name="图片 1411" descr="C:\Users\ADMINI~1\AppData\Local\Temp\ksohtml\clip_image12905.png"/>
        <xdr:cNvPicPr>
          <a:picLocks noChangeAspect="1"/>
        </xdr:cNvPicPr>
      </xdr:nvPicPr>
      <xdr:blipFill>
        <a:blip r:embed="rId2"/>
        <a:stretch>
          <a:fillRect/>
        </a:stretch>
      </xdr:blipFill>
      <xdr:spPr>
        <a:xfrm rot="4380000">
          <a:off x="1800225" y="197538975"/>
          <a:ext cx="13335" cy="24765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53340</xdr:rowOff>
    </xdr:to>
    <xdr:pic>
      <xdr:nvPicPr>
        <xdr:cNvPr id="20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97544690"/>
          <a:ext cx="53340" cy="276860"/>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13335</xdr:rowOff>
    </xdr:to>
    <xdr:pic>
      <xdr:nvPicPr>
        <xdr:cNvPr id="201" name="图片 1654" descr="C:\Users\ADMINI~1\AppData\Local\Temp\ksohtml\clip_image9742.png"/>
        <xdr:cNvPicPr>
          <a:picLocks noChangeAspect="1"/>
        </xdr:cNvPicPr>
      </xdr:nvPicPr>
      <xdr:blipFill>
        <a:blip r:embed="rId1"/>
        <a:stretch>
          <a:fillRect/>
        </a:stretch>
      </xdr:blipFill>
      <xdr:spPr>
        <a:xfrm rot="5160000">
          <a:off x="3933825" y="197657085"/>
          <a:ext cx="13335" cy="11430"/>
        </a:xfrm>
        <a:prstGeom prst="rect">
          <a:avLst/>
        </a:prstGeom>
        <a:noFill/>
        <a:ln w="9525">
          <a:noFill/>
        </a:ln>
      </xdr:spPr>
    </xdr:pic>
    <xdr:clientData/>
  </xdr:twoCellAnchor>
  <xdr:twoCellAnchor editAs="oneCell">
    <xdr:from>
      <xdr:col>1</xdr:col>
      <xdr:colOff>1047115</xdr:colOff>
      <xdr:row>179</xdr:row>
      <xdr:rowOff>0</xdr:rowOff>
    </xdr:from>
    <xdr:to>
      <xdr:col>2</xdr:col>
      <xdr:colOff>175260</xdr:colOff>
      <xdr:row>179</xdr:row>
      <xdr:rowOff>33655</xdr:rowOff>
    </xdr:to>
    <xdr:pic>
      <xdr:nvPicPr>
        <xdr:cNvPr id="202"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97530085"/>
          <a:ext cx="33655" cy="286385"/>
        </a:xfrm>
        <a:prstGeom prst="rect">
          <a:avLst/>
        </a:prstGeom>
        <a:noFill/>
        <a:ln w="9525">
          <a:noFill/>
        </a:ln>
      </xdr:spPr>
    </xdr:pic>
    <xdr:clientData/>
  </xdr:twoCellAnchor>
  <xdr:twoCellAnchor editAs="oneCell">
    <xdr:from>
      <xdr:col>1</xdr:col>
      <xdr:colOff>1047115</xdr:colOff>
      <xdr:row>179</xdr:row>
      <xdr:rowOff>0</xdr:rowOff>
    </xdr:from>
    <xdr:to>
      <xdr:col>2</xdr:col>
      <xdr:colOff>175260</xdr:colOff>
      <xdr:row>179</xdr:row>
      <xdr:rowOff>40005</xdr:rowOff>
    </xdr:to>
    <xdr:pic>
      <xdr:nvPicPr>
        <xdr:cNvPr id="203"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97533260"/>
          <a:ext cx="40005" cy="286385"/>
        </a:xfrm>
        <a:prstGeom prst="rect">
          <a:avLst/>
        </a:prstGeom>
        <a:noFill/>
        <a:ln w="9525">
          <a:noFill/>
        </a:ln>
      </xdr:spPr>
    </xdr:pic>
    <xdr:clientData/>
  </xdr:twoCellAnchor>
  <xdr:twoCellAnchor editAs="oneCell">
    <xdr:from>
      <xdr:col>1</xdr:col>
      <xdr:colOff>876935</xdr:colOff>
      <xdr:row>179</xdr:row>
      <xdr:rowOff>0</xdr:rowOff>
    </xdr:from>
    <xdr:to>
      <xdr:col>2</xdr:col>
      <xdr:colOff>0</xdr:colOff>
      <xdr:row>179</xdr:row>
      <xdr:rowOff>13335</xdr:rowOff>
    </xdr:to>
    <xdr:pic>
      <xdr:nvPicPr>
        <xdr:cNvPr id="204" name="图片 1411" descr="C:\Users\ADMINI~1\AppData\Local\Temp\ksohtml\clip_image12905.png"/>
        <xdr:cNvPicPr>
          <a:picLocks noChangeAspect="1"/>
        </xdr:cNvPicPr>
      </xdr:nvPicPr>
      <xdr:blipFill>
        <a:blip r:embed="rId2"/>
        <a:stretch>
          <a:fillRect/>
        </a:stretch>
      </xdr:blipFill>
      <xdr:spPr>
        <a:xfrm rot="4380000">
          <a:off x="1526540" y="197522465"/>
          <a:ext cx="13335" cy="28130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13335</xdr:rowOff>
    </xdr:to>
    <xdr:pic>
      <xdr:nvPicPr>
        <xdr:cNvPr id="205" name="图片 1654" descr="C:\Users\ADMINI~1\AppData\Local\Temp\ksohtml\clip_image9742.png"/>
        <xdr:cNvPicPr>
          <a:picLocks noChangeAspect="1"/>
        </xdr:cNvPicPr>
      </xdr:nvPicPr>
      <xdr:blipFill>
        <a:blip r:embed="rId1"/>
        <a:stretch>
          <a:fillRect/>
        </a:stretch>
      </xdr:blipFill>
      <xdr:spPr>
        <a:xfrm rot="5160000">
          <a:off x="3940175" y="197651370"/>
          <a:ext cx="13335" cy="23495"/>
        </a:xfrm>
        <a:prstGeom prst="rect">
          <a:avLst/>
        </a:prstGeom>
        <a:noFill/>
        <a:ln w="9525">
          <a:noFill/>
        </a:ln>
      </xdr:spPr>
    </xdr:pic>
    <xdr:clientData/>
  </xdr:twoCellAnchor>
  <xdr:twoCellAnchor editAs="oneCell">
    <xdr:from>
      <xdr:col>5</xdr:col>
      <xdr:colOff>181610</xdr:colOff>
      <xdr:row>179</xdr:row>
      <xdr:rowOff>0</xdr:rowOff>
    </xdr:from>
    <xdr:to>
      <xdr:col>5</xdr:col>
      <xdr:colOff>204470</xdr:colOff>
      <xdr:row>179</xdr:row>
      <xdr:rowOff>13335</xdr:rowOff>
    </xdr:to>
    <xdr:pic>
      <xdr:nvPicPr>
        <xdr:cNvPr id="206" name="图片 1654" descr="C:\Users\ADMINI~1\AppData\Local\Temp\ksohtml\clip_image9742.png"/>
        <xdr:cNvPicPr>
          <a:picLocks noChangeAspect="1"/>
        </xdr:cNvPicPr>
      </xdr:nvPicPr>
      <xdr:blipFill>
        <a:blip r:embed="rId1"/>
        <a:stretch>
          <a:fillRect/>
        </a:stretch>
      </xdr:blipFill>
      <xdr:spPr>
        <a:xfrm rot="5160000">
          <a:off x="3924300" y="197651370"/>
          <a:ext cx="13335" cy="2286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9525</xdr:rowOff>
    </xdr:to>
    <xdr:pic>
      <xdr:nvPicPr>
        <xdr:cNvPr id="207" name="图片 1411" descr="C:\Users\ADMINI~1\AppData\Local\Temp\ksohtml\clip_image12905.png"/>
        <xdr:cNvPicPr>
          <a:picLocks noChangeAspect="1"/>
        </xdr:cNvPicPr>
      </xdr:nvPicPr>
      <xdr:blipFill>
        <a:blip r:embed="rId2"/>
        <a:stretch>
          <a:fillRect/>
        </a:stretch>
      </xdr:blipFill>
      <xdr:spPr>
        <a:xfrm rot="4380000">
          <a:off x="1802130" y="197537070"/>
          <a:ext cx="9525" cy="24765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33655</xdr:rowOff>
    </xdr:to>
    <xdr:pic>
      <xdr:nvPicPr>
        <xdr:cNvPr id="208"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197534530"/>
          <a:ext cx="33655" cy="27686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40005</xdr:rowOff>
    </xdr:to>
    <xdr:pic>
      <xdr:nvPicPr>
        <xdr:cNvPr id="209"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197537705"/>
          <a:ext cx="40005" cy="27686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46990</xdr:rowOff>
    </xdr:to>
    <xdr:pic>
      <xdr:nvPicPr>
        <xdr:cNvPr id="21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97541515"/>
          <a:ext cx="46990" cy="276860"/>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9525</xdr:rowOff>
    </xdr:to>
    <xdr:pic>
      <xdr:nvPicPr>
        <xdr:cNvPr id="211" name="图片 1654" descr="C:\Users\ADMINI~1\AppData\Local\Temp\ksohtml\clip_image9742.png"/>
        <xdr:cNvPicPr>
          <a:picLocks noChangeAspect="1"/>
        </xdr:cNvPicPr>
      </xdr:nvPicPr>
      <xdr:blipFill>
        <a:blip r:embed="rId1"/>
        <a:stretch>
          <a:fillRect/>
        </a:stretch>
      </xdr:blipFill>
      <xdr:spPr>
        <a:xfrm rot="5160000">
          <a:off x="3935730" y="197655180"/>
          <a:ext cx="9525" cy="1143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13335</xdr:rowOff>
    </xdr:to>
    <xdr:pic>
      <xdr:nvPicPr>
        <xdr:cNvPr id="212" name="图片 1411" descr="C:\Users\ADMINI~1\AppData\Local\Temp\ksohtml\clip_image12905.png"/>
        <xdr:cNvPicPr>
          <a:picLocks noChangeAspect="1"/>
        </xdr:cNvPicPr>
      </xdr:nvPicPr>
      <xdr:blipFill>
        <a:blip r:embed="rId2"/>
        <a:stretch>
          <a:fillRect/>
        </a:stretch>
      </xdr:blipFill>
      <xdr:spPr>
        <a:xfrm rot="4380000">
          <a:off x="1800225" y="197538975"/>
          <a:ext cx="13335" cy="24765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53340</xdr:rowOff>
    </xdr:to>
    <xdr:pic>
      <xdr:nvPicPr>
        <xdr:cNvPr id="213"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97544690"/>
          <a:ext cx="53340" cy="276860"/>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13335</xdr:rowOff>
    </xdr:to>
    <xdr:pic>
      <xdr:nvPicPr>
        <xdr:cNvPr id="214" name="图片 1654" descr="C:\Users\ADMINI~1\AppData\Local\Temp\ksohtml\clip_image9742.png"/>
        <xdr:cNvPicPr>
          <a:picLocks noChangeAspect="1"/>
        </xdr:cNvPicPr>
      </xdr:nvPicPr>
      <xdr:blipFill>
        <a:blip r:embed="rId1"/>
        <a:stretch>
          <a:fillRect/>
        </a:stretch>
      </xdr:blipFill>
      <xdr:spPr>
        <a:xfrm rot="5160000">
          <a:off x="3933825" y="197657085"/>
          <a:ext cx="13335" cy="11430"/>
        </a:xfrm>
        <a:prstGeom prst="rect">
          <a:avLst/>
        </a:prstGeom>
        <a:noFill/>
        <a:ln w="9525">
          <a:noFill/>
        </a:ln>
      </xdr:spPr>
    </xdr:pic>
    <xdr:clientData/>
  </xdr:twoCellAnchor>
  <xdr:twoCellAnchor editAs="oneCell">
    <xdr:from>
      <xdr:col>1</xdr:col>
      <xdr:colOff>1047115</xdr:colOff>
      <xdr:row>179</xdr:row>
      <xdr:rowOff>0</xdr:rowOff>
    </xdr:from>
    <xdr:to>
      <xdr:col>2</xdr:col>
      <xdr:colOff>175260</xdr:colOff>
      <xdr:row>179</xdr:row>
      <xdr:rowOff>33655</xdr:rowOff>
    </xdr:to>
    <xdr:pic>
      <xdr:nvPicPr>
        <xdr:cNvPr id="215"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97530085"/>
          <a:ext cx="33655" cy="286385"/>
        </a:xfrm>
        <a:prstGeom prst="rect">
          <a:avLst/>
        </a:prstGeom>
        <a:noFill/>
        <a:ln w="9525">
          <a:noFill/>
        </a:ln>
      </xdr:spPr>
    </xdr:pic>
    <xdr:clientData/>
  </xdr:twoCellAnchor>
  <xdr:twoCellAnchor editAs="oneCell">
    <xdr:from>
      <xdr:col>1</xdr:col>
      <xdr:colOff>1047115</xdr:colOff>
      <xdr:row>179</xdr:row>
      <xdr:rowOff>0</xdr:rowOff>
    </xdr:from>
    <xdr:to>
      <xdr:col>2</xdr:col>
      <xdr:colOff>175260</xdr:colOff>
      <xdr:row>179</xdr:row>
      <xdr:rowOff>40005</xdr:rowOff>
    </xdr:to>
    <xdr:pic>
      <xdr:nvPicPr>
        <xdr:cNvPr id="216"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97533260"/>
          <a:ext cx="40005" cy="286385"/>
        </a:xfrm>
        <a:prstGeom prst="rect">
          <a:avLst/>
        </a:prstGeom>
        <a:noFill/>
        <a:ln w="9525">
          <a:noFill/>
        </a:ln>
      </xdr:spPr>
    </xdr:pic>
    <xdr:clientData/>
  </xdr:twoCellAnchor>
  <xdr:twoCellAnchor editAs="oneCell">
    <xdr:from>
      <xdr:col>1</xdr:col>
      <xdr:colOff>876935</xdr:colOff>
      <xdr:row>179</xdr:row>
      <xdr:rowOff>0</xdr:rowOff>
    </xdr:from>
    <xdr:to>
      <xdr:col>2</xdr:col>
      <xdr:colOff>0</xdr:colOff>
      <xdr:row>179</xdr:row>
      <xdr:rowOff>13335</xdr:rowOff>
    </xdr:to>
    <xdr:pic>
      <xdr:nvPicPr>
        <xdr:cNvPr id="217" name="图片 1411" descr="C:\Users\ADMINI~1\AppData\Local\Temp\ksohtml\clip_image12905.png"/>
        <xdr:cNvPicPr>
          <a:picLocks noChangeAspect="1"/>
        </xdr:cNvPicPr>
      </xdr:nvPicPr>
      <xdr:blipFill>
        <a:blip r:embed="rId2"/>
        <a:stretch>
          <a:fillRect/>
        </a:stretch>
      </xdr:blipFill>
      <xdr:spPr>
        <a:xfrm rot="4380000">
          <a:off x="1526540" y="197522465"/>
          <a:ext cx="13335" cy="28130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13335</xdr:rowOff>
    </xdr:to>
    <xdr:pic>
      <xdr:nvPicPr>
        <xdr:cNvPr id="218" name="图片 1654" descr="C:\Users\ADMINI~1\AppData\Local\Temp\ksohtml\clip_image9742.png"/>
        <xdr:cNvPicPr>
          <a:picLocks noChangeAspect="1"/>
        </xdr:cNvPicPr>
      </xdr:nvPicPr>
      <xdr:blipFill>
        <a:blip r:embed="rId1"/>
        <a:stretch>
          <a:fillRect/>
        </a:stretch>
      </xdr:blipFill>
      <xdr:spPr>
        <a:xfrm rot="5160000">
          <a:off x="3940175" y="197651370"/>
          <a:ext cx="13335" cy="23495"/>
        </a:xfrm>
        <a:prstGeom prst="rect">
          <a:avLst/>
        </a:prstGeom>
        <a:noFill/>
        <a:ln w="9525">
          <a:noFill/>
        </a:ln>
      </xdr:spPr>
    </xdr:pic>
    <xdr:clientData/>
  </xdr:twoCellAnchor>
  <xdr:twoCellAnchor editAs="oneCell">
    <xdr:from>
      <xdr:col>5</xdr:col>
      <xdr:colOff>181610</xdr:colOff>
      <xdr:row>179</xdr:row>
      <xdr:rowOff>0</xdr:rowOff>
    </xdr:from>
    <xdr:to>
      <xdr:col>5</xdr:col>
      <xdr:colOff>204470</xdr:colOff>
      <xdr:row>179</xdr:row>
      <xdr:rowOff>13335</xdr:rowOff>
    </xdr:to>
    <xdr:pic>
      <xdr:nvPicPr>
        <xdr:cNvPr id="219" name="图片 1654" descr="C:\Users\ADMINI~1\AppData\Local\Temp\ksohtml\clip_image9742.png"/>
        <xdr:cNvPicPr>
          <a:picLocks noChangeAspect="1"/>
        </xdr:cNvPicPr>
      </xdr:nvPicPr>
      <xdr:blipFill>
        <a:blip r:embed="rId1"/>
        <a:stretch>
          <a:fillRect/>
        </a:stretch>
      </xdr:blipFill>
      <xdr:spPr>
        <a:xfrm rot="5160000">
          <a:off x="3924300" y="197651370"/>
          <a:ext cx="13335" cy="22860"/>
        </a:xfrm>
        <a:prstGeom prst="rect">
          <a:avLst/>
        </a:prstGeom>
        <a:noFill/>
        <a:ln w="9525">
          <a:noFill/>
        </a:ln>
      </xdr:spPr>
    </xdr:pic>
    <xdr:clientData/>
  </xdr:twoCellAnchor>
  <xdr:twoCellAnchor editAs="oneCell">
    <xdr:from>
      <xdr:col>1</xdr:col>
      <xdr:colOff>876935</xdr:colOff>
      <xdr:row>179</xdr:row>
      <xdr:rowOff>0</xdr:rowOff>
    </xdr:from>
    <xdr:to>
      <xdr:col>2</xdr:col>
      <xdr:colOff>0</xdr:colOff>
      <xdr:row>179</xdr:row>
      <xdr:rowOff>12700</xdr:rowOff>
    </xdr:to>
    <xdr:pic>
      <xdr:nvPicPr>
        <xdr:cNvPr id="220" name="图片 1411" descr="C:\Users\ADMINI~1\AppData\Local\Temp\ksohtml\clip_image12905.png"/>
        <xdr:cNvPicPr>
          <a:picLocks noChangeAspect="1"/>
        </xdr:cNvPicPr>
      </xdr:nvPicPr>
      <xdr:blipFill>
        <a:blip r:embed="rId2"/>
        <a:stretch>
          <a:fillRect/>
        </a:stretch>
      </xdr:blipFill>
      <xdr:spPr>
        <a:xfrm rot="4380000">
          <a:off x="1526540" y="197521830"/>
          <a:ext cx="12700" cy="28130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12700</xdr:rowOff>
    </xdr:to>
    <xdr:pic>
      <xdr:nvPicPr>
        <xdr:cNvPr id="221" name="图片 1654" descr="C:\Users\ADMINI~1\AppData\Local\Temp\ksohtml\clip_image9742.png"/>
        <xdr:cNvPicPr>
          <a:picLocks noChangeAspect="1"/>
        </xdr:cNvPicPr>
      </xdr:nvPicPr>
      <xdr:blipFill>
        <a:blip r:embed="rId1"/>
        <a:stretch>
          <a:fillRect/>
        </a:stretch>
      </xdr:blipFill>
      <xdr:spPr>
        <a:xfrm rot="5160000">
          <a:off x="3940175" y="197650735"/>
          <a:ext cx="12700" cy="23495"/>
        </a:xfrm>
        <a:prstGeom prst="rect">
          <a:avLst/>
        </a:prstGeom>
        <a:noFill/>
        <a:ln w="9525">
          <a:noFill/>
        </a:ln>
      </xdr:spPr>
    </xdr:pic>
    <xdr:clientData/>
  </xdr:twoCellAnchor>
  <xdr:twoCellAnchor editAs="oneCell">
    <xdr:from>
      <xdr:col>5</xdr:col>
      <xdr:colOff>199390</xdr:colOff>
      <xdr:row>179</xdr:row>
      <xdr:rowOff>0</xdr:rowOff>
    </xdr:from>
    <xdr:to>
      <xdr:col>5</xdr:col>
      <xdr:colOff>212725</xdr:colOff>
      <xdr:row>179</xdr:row>
      <xdr:rowOff>12065</xdr:rowOff>
    </xdr:to>
    <xdr:pic>
      <xdr:nvPicPr>
        <xdr:cNvPr id="222" name="图片 1654" descr="C:\Users\ADMINI~1\AppData\Local\Temp\ksohtml\clip_image9742.png"/>
        <xdr:cNvPicPr>
          <a:picLocks noChangeAspect="1"/>
        </xdr:cNvPicPr>
      </xdr:nvPicPr>
      <xdr:blipFill>
        <a:blip r:embed="rId1"/>
        <a:stretch>
          <a:fillRect/>
        </a:stretch>
      </xdr:blipFill>
      <xdr:spPr>
        <a:xfrm rot="5160000">
          <a:off x="3938270" y="197655815"/>
          <a:ext cx="12065" cy="13335"/>
        </a:xfrm>
        <a:prstGeom prst="rect">
          <a:avLst/>
        </a:prstGeom>
        <a:noFill/>
        <a:ln w="9525">
          <a:noFill/>
        </a:ln>
      </xdr:spPr>
    </xdr:pic>
    <xdr:clientData/>
  </xdr:twoCellAnchor>
  <xdr:twoCellAnchor editAs="oneCell">
    <xdr:from>
      <xdr:col>5</xdr:col>
      <xdr:colOff>199390</xdr:colOff>
      <xdr:row>179</xdr:row>
      <xdr:rowOff>0</xdr:rowOff>
    </xdr:from>
    <xdr:to>
      <xdr:col>5</xdr:col>
      <xdr:colOff>216535</xdr:colOff>
      <xdr:row>179</xdr:row>
      <xdr:rowOff>12065</xdr:rowOff>
    </xdr:to>
    <xdr:pic>
      <xdr:nvPicPr>
        <xdr:cNvPr id="223" name="图片 1654" descr="C:\Users\ADMINI~1\AppData\Local\Temp\ksohtml\clip_image9742.png"/>
        <xdr:cNvPicPr>
          <a:picLocks noChangeAspect="1"/>
        </xdr:cNvPicPr>
      </xdr:nvPicPr>
      <xdr:blipFill>
        <a:blip r:embed="rId1"/>
        <a:stretch>
          <a:fillRect/>
        </a:stretch>
      </xdr:blipFill>
      <xdr:spPr>
        <a:xfrm rot="5160000">
          <a:off x="3940175" y="197653910"/>
          <a:ext cx="12065" cy="17145"/>
        </a:xfrm>
        <a:prstGeom prst="rect">
          <a:avLst/>
        </a:prstGeom>
        <a:noFill/>
        <a:ln w="9525">
          <a:noFill/>
        </a:ln>
      </xdr:spPr>
    </xdr:pic>
    <xdr:clientData/>
  </xdr:twoCellAnchor>
  <xdr:twoCellAnchor editAs="oneCell">
    <xdr:from>
      <xdr:col>5</xdr:col>
      <xdr:colOff>185420</xdr:colOff>
      <xdr:row>179</xdr:row>
      <xdr:rowOff>0</xdr:rowOff>
    </xdr:from>
    <xdr:to>
      <xdr:col>5</xdr:col>
      <xdr:colOff>212725</xdr:colOff>
      <xdr:row>179</xdr:row>
      <xdr:rowOff>12065</xdr:rowOff>
    </xdr:to>
    <xdr:pic>
      <xdr:nvPicPr>
        <xdr:cNvPr id="224" name="图片 1654" descr="C:\Users\ADMINI~1\AppData\Local\Temp\ksohtml\clip_image9742.png"/>
        <xdr:cNvPicPr>
          <a:picLocks noChangeAspect="1"/>
        </xdr:cNvPicPr>
      </xdr:nvPicPr>
      <xdr:blipFill>
        <a:blip r:embed="rId1"/>
        <a:stretch>
          <a:fillRect/>
        </a:stretch>
      </xdr:blipFill>
      <xdr:spPr>
        <a:xfrm rot="5160000">
          <a:off x="3931285" y="197648830"/>
          <a:ext cx="12065" cy="27305"/>
        </a:xfrm>
        <a:prstGeom prst="rect">
          <a:avLst/>
        </a:prstGeom>
        <a:noFill/>
        <a:ln w="9525">
          <a:noFill/>
        </a:ln>
      </xdr:spPr>
    </xdr:pic>
    <xdr:clientData/>
  </xdr:twoCellAnchor>
  <xdr:twoCellAnchor editAs="oneCell">
    <xdr:from>
      <xdr:col>16</xdr:col>
      <xdr:colOff>191770</xdr:colOff>
      <xdr:row>179</xdr:row>
      <xdr:rowOff>0</xdr:rowOff>
    </xdr:from>
    <xdr:to>
      <xdr:col>16</xdr:col>
      <xdr:colOff>201930</xdr:colOff>
      <xdr:row>179</xdr:row>
      <xdr:rowOff>12065</xdr:rowOff>
    </xdr:to>
    <xdr:pic>
      <xdr:nvPicPr>
        <xdr:cNvPr id="225" name="图片 1654" descr="C:\Users\ADMINI~1\AppData\Local\Temp\ksohtml\clip_image9742.png"/>
        <xdr:cNvPicPr>
          <a:picLocks noChangeAspect="1"/>
        </xdr:cNvPicPr>
      </xdr:nvPicPr>
      <xdr:blipFill>
        <a:blip r:embed="rId1"/>
        <a:stretch>
          <a:fillRect/>
        </a:stretch>
      </xdr:blipFill>
      <xdr:spPr>
        <a:xfrm rot="5160000">
          <a:off x="15070455" y="197657085"/>
          <a:ext cx="12065" cy="10160"/>
        </a:xfrm>
        <a:prstGeom prst="rect">
          <a:avLst/>
        </a:prstGeom>
        <a:noFill/>
        <a:ln w="9525">
          <a:noFill/>
        </a:ln>
      </xdr:spPr>
    </xdr:pic>
    <xdr:clientData/>
  </xdr:twoCellAnchor>
  <xdr:twoCellAnchor editAs="oneCell">
    <xdr:from>
      <xdr:col>15</xdr:col>
      <xdr:colOff>191770</xdr:colOff>
      <xdr:row>179</xdr:row>
      <xdr:rowOff>0</xdr:rowOff>
    </xdr:from>
    <xdr:to>
      <xdr:col>15</xdr:col>
      <xdr:colOff>201930</xdr:colOff>
      <xdr:row>179</xdr:row>
      <xdr:rowOff>12065</xdr:rowOff>
    </xdr:to>
    <xdr:pic>
      <xdr:nvPicPr>
        <xdr:cNvPr id="226" name="图片 1654" descr="C:\Users\ADMINI~1\AppData\Local\Temp\ksohtml\clip_image9742.png"/>
        <xdr:cNvPicPr>
          <a:picLocks noChangeAspect="1"/>
        </xdr:cNvPicPr>
      </xdr:nvPicPr>
      <xdr:blipFill>
        <a:blip r:embed="rId1"/>
        <a:stretch>
          <a:fillRect/>
        </a:stretch>
      </xdr:blipFill>
      <xdr:spPr>
        <a:xfrm rot="5160000">
          <a:off x="14533245" y="197657085"/>
          <a:ext cx="12065" cy="1016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9525</xdr:rowOff>
    </xdr:to>
    <xdr:pic>
      <xdr:nvPicPr>
        <xdr:cNvPr id="227" name="图片 1411" descr="C:\Users\ADMINI~1\AppData\Local\Temp\ksohtml\clip_image12905.png"/>
        <xdr:cNvPicPr>
          <a:picLocks noChangeAspect="1"/>
        </xdr:cNvPicPr>
      </xdr:nvPicPr>
      <xdr:blipFill>
        <a:blip r:embed="rId2"/>
        <a:stretch>
          <a:fillRect/>
        </a:stretch>
      </xdr:blipFill>
      <xdr:spPr>
        <a:xfrm rot="4380000">
          <a:off x="1802130" y="197537070"/>
          <a:ext cx="9525" cy="24765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33655</xdr:rowOff>
    </xdr:to>
    <xdr:pic>
      <xdr:nvPicPr>
        <xdr:cNvPr id="228"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020" y="197534530"/>
          <a:ext cx="33655" cy="27686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40005</xdr:rowOff>
    </xdr:to>
    <xdr:pic>
      <xdr:nvPicPr>
        <xdr:cNvPr id="229"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0845" y="197537705"/>
          <a:ext cx="40005" cy="27686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46990</xdr:rowOff>
    </xdr:to>
    <xdr:pic>
      <xdr:nvPicPr>
        <xdr:cNvPr id="23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97541515"/>
          <a:ext cx="46990" cy="276860"/>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9525</xdr:rowOff>
    </xdr:to>
    <xdr:pic>
      <xdr:nvPicPr>
        <xdr:cNvPr id="231" name="图片 1654" descr="C:\Users\ADMINI~1\AppData\Local\Temp\ksohtml\clip_image9742.png"/>
        <xdr:cNvPicPr>
          <a:picLocks noChangeAspect="1"/>
        </xdr:cNvPicPr>
      </xdr:nvPicPr>
      <xdr:blipFill>
        <a:blip r:embed="rId1"/>
        <a:stretch>
          <a:fillRect/>
        </a:stretch>
      </xdr:blipFill>
      <xdr:spPr>
        <a:xfrm rot="5160000">
          <a:off x="3935730" y="197655180"/>
          <a:ext cx="9525" cy="1143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13335</xdr:rowOff>
    </xdr:to>
    <xdr:pic>
      <xdr:nvPicPr>
        <xdr:cNvPr id="232" name="图片 1411" descr="C:\Users\ADMINI~1\AppData\Local\Temp\ksohtml\clip_image12905.png"/>
        <xdr:cNvPicPr>
          <a:picLocks noChangeAspect="1"/>
        </xdr:cNvPicPr>
      </xdr:nvPicPr>
      <xdr:blipFill>
        <a:blip r:embed="rId2"/>
        <a:stretch>
          <a:fillRect/>
        </a:stretch>
      </xdr:blipFill>
      <xdr:spPr>
        <a:xfrm rot="4380000">
          <a:off x="1800225" y="197538975"/>
          <a:ext cx="13335" cy="247650"/>
        </a:xfrm>
        <a:prstGeom prst="rect">
          <a:avLst/>
        </a:prstGeom>
        <a:noFill/>
        <a:ln w="9525">
          <a:noFill/>
        </a:ln>
      </xdr:spPr>
    </xdr:pic>
    <xdr:clientData/>
  </xdr:twoCellAnchor>
  <xdr:twoCellAnchor editAs="oneCell">
    <xdr:from>
      <xdr:col>1</xdr:col>
      <xdr:colOff>1047115</xdr:colOff>
      <xdr:row>179</xdr:row>
      <xdr:rowOff>0</xdr:rowOff>
    </xdr:from>
    <xdr:to>
      <xdr:col>2</xdr:col>
      <xdr:colOff>165735</xdr:colOff>
      <xdr:row>179</xdr:row>
      <xdr:rowOff>53340</xdr:rowOff>
    </xdr:to>
    <xdr:pic>
      <xdr:nvPicPr>
        <xdr:cNvPr id="233"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97544690"/>
          <a:ext cx="53340" cy="276860"/>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13335</xdr:rowOff>
    </xdr:to>
    <xdr:pic>
      <xdr:nvPicPr>
        <xdr:cNvPr id="234" name="图片 1654" descr="C:\Users\ADMINI~1\AppData\Local\Temp\ksohtml\clip_image9742.png"/>
        <xdr:cNvPicPr>
          <a:picLocks noChangeAspect="1"/>
        </xdr:cNvPicPr>
      </xdr:nvPicPr>
      <xdr:blipFill>
        <a:blip r:embed="rId1"/>
        <a:stretch>
          <a:fillRect/>
        </a:stretch>
      </xdr:blipFill>
      <xdr:spPr>
        <a:xfrm rot="5160000">
          <a:off x="3933825" y="197657085"/>
          <a:ext cx="13335" cy="11430"/>
        </a:xfrm>
        <a:prstGeom prst="rect">
          <a:avLst/>
        </a:prstGeom>
        <a:noFill/>
        <a:ln w="9525">
          <a:noFill/>
        </a:ln>
      </xdr:spPr>
    </xdr:pic>
    <xdr:clientData/>
  </xdr:twoCellAnchor>
  <xdr:twoCellAnchor editAs="oneCell">
    <xdr:from>
      <xdr:col>1</xdr:col>
      <xdr:colOff>1047115</xdr:colOff>
      <xdr:row>179</xdr:row>
      <xdr:rowOff>0</xdr:rowOff>
    </xdr:from>
    <xdr:to>
      <xdr:col>2</xdr:col>
      <xdr:colOff>175260</xdr:colOff>
      <xdr:row>179</xdr:row>
      <xdr:rowOff>33655</xdr:rowOff>
    </xdr:to>
    <xdr:pic>
      <xdr:nvPicPr>
        <xdr:cNvPr id="235"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97530085"/>
          <a:ext cx="33655" cy="286385"/>
        </a:xfrm>
        <a:prstGeom prst="rect">
          <a:avLst/>
        </a:prstGeom>
        <a:noFill/>
        <a:ln w="9525">
          <a:noFill/>
        </a:ln>
      </xdr:spPr>
    </xdr:pic>
    <xdr:clientData/>
  </xdr:twoCellAnchor>
  <xdr:twoCellAnchor editAs="oneCell">
    <xdr:from>
      <xdr:col>1</xdr:col>
      <xdr:colOff>1047115</xdr:colOff>
      <xdr:row>179</xdr:row>
      <xdr:rowOff>0</xdr:rowOff>
    </xdr:from>
    <xdr:to>
      <xdr:col>2</xdr:col>
      <xdr:colOff>175260</xdr:colOff>
      <xdr:row>179</xdr:row>
      <xdr:rowOff>40005</xdr:rowOff>
    </xdr:to>
    <xdr:pic>
      <xdr:nvPicPr>
        <xdr:cNvPr id="236"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97533260"/>
          <a:ext cx="40005" cy="286385"/>
        </a:xfrm>
        <a:prstGeom prst="rect">
          <a:avLst/>
        </a:prstGeom>
        <a:noFill/>
        <a:ln w="9525">
          <a:noFill/>
        </a:ln>
      </xdr:spPr>
    </xdr:pic>
    <xdr:clientData/>
  </xdr:twoCellAnchor>
  <xdr:twoCellAnchor editAs="oneCell">
    <xdr:from>
      <xdr:col>1</xdr:col>
      <xdr:colOff>876935</xdr:colOff>
      <xdr:row>179</xdr:row>
      <xdr:rowOff>0</xdr:rowOff>
    </xdr:from>
    <xdr:to>
      <xdr:col>2</xdr:col>
      <xdr:colOff>0</xdr:colOff>
      <xdr:row>179</xdr:row>
      <xdr:rowOff>13335</xdr:rowOff>
    </xdr:to>
    <xdr:pic>
      <xdr:nvPicPr>
        <xdr:cNvPr id="237" name="图片 1411" descr="C:\Users\ADMINI~1\AppData\Local\Temp\ksohtml\clip_image12905.png"/>
        <xdr:cNvPicPr>
          <a:picLocks noChangeAspect="1"/>
        </xdr:cNvPicPr>
      </xdr:nvPicPr>
      <xdr:blipFill>
        <a:blip r:embed="rId2"/>
        <a:stretch>
          <a:fillRect/>
        </a:stretch>
      </xdr:blipFill>
      <xdr:spPr>
        <a:xfrm rot="4380000">
          <a:off x="1526540" y="197522465"/>
          <a:ext cx="13335" cy="28130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13335</xdr:rowOff>
    </xdr:to>
    <xdr:pic>
      <xdr:nvPicPr>
        <xdr:cNvPr id="238" name="图片 1654" descr="C:\Users\ADMINI~1\AppData\Local\Temp\ksohtml\clip_image9742.png"/>
        <xdr:cNvPicPr>
          <a:picLocks noChangeAspect="1"/>
        </xdr:cNvPicPr>
      </xdr:nvPicPr>
      <xdr:blipFill>
        <a:blip r:embed="rId1"/>
        <a:stretch>
          <a:fillRect/>
        </a:stretch>
      </xdr:blipFill>
      <xdr:spPr>
        <a:xfrm rot="5160000">
          <a:off x="3940175" y="197651370"/>
          <a:ext cx="13335" cy="23495"/>
        </a:xfrm>
        <a:prstGeom prst="rect">
          <a:avLst/>
        </a:prstGeom>
        <a:noFill/>
        <a:ln w="9525">
          <a:noFill/>
        </a:ln>
      </xdr:spPr>
    </xdr:pic>
    <xdr:clientData/>
  </xdr:twoCellAnchor>
  <xdr:twoCellAnchor editAs="oneCell">
    <xdr:from>
      <xdr:col>5</xdr:col>
      <xdr:colOff>181610</xdr:colOff>
      <xdr:row>179</xdr:row>
      <xdr:rowOff>0</xdr:rowOff>
    </xdr:from>
    <xdr:to>
      <xdr:col>5</xdr:col>
      <xdr:colOff>204470</xdr:colOff>
      <xdr:row>179</xdr:row>
      <xdr:rowOff>13335</xdr:rowOff>
    </xdr:to>
    <xdr:pic>
      <xdr:nvPicPr>
        <xdr:cNvPr id="239" name="图片 1654" descr="C:\Users\ADMINI~1\AppData\Local\Temp\ksohtml\clip_image9742.png"/>
        <xdr:cNvPicPr>
          <a:picLocks noChangeAspect="1"/>
        </xdr:cNvPicPr>
      </xdr:nvPicPr>
      <xdr:blipFill>
        <a:blip r:embed="rId1"/>
        <a:stretch>
          <a:fillRect/>
        </a:stretch>
      </xdr:blipFill>
      <xdr:spPr>
        <a:xfrm rot="5160000">
          <a:off x="3924300" y="197651370"/>
          <a:ext cx="13335" cy="2286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9525</xdr:rowOff>
    </xdr:to>
    <xdr:pic>
      <xdr:nvPicPr>
        <xdr:cNvPr id="240" name="图片 1411" descr="C:\Users\ADMINI~1\AppData\Local\Temp\ksohtml\clip_image12905.png"/>
        <xdr:cNvPicPr>
          <a:picLocks noChangeAspect="1"/>
        </xdr:cNvPicPr>
      </xdr:nvPicPr>
      <xdr:blipFill>
        <a:blip r:embed="rId2"/>
        <a:stretch>
          <a:fillRect/>
        </a:stretch>
      </xdr:blipFill>
      <xdr:spPr>
        <a:xfrm rot="4380000">
          <a:off x="1802130" y="197537070"/>
          <a:ext cx="9525" cy="247650"/>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33655</xdr:rowOff>
    </xdr:to>
    <xdr:pic>
      <xdr:nvPicPr>
        <xdr:cNvPr id="241"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3315" y="197534530"/>
          <a:ext cx="33655" cy="277495"/>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40005</xdr:rowOff>
    </xdr:to>
    <xdr:pic>
      <xdr:nvPicPr>
        <xdr:cNvPr id="242"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0140" y="197537705"/>
          <a:ext cx="40005" cy="277495"/>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46990</xdr:rowOff>
    </xdr:to>
    <xdr:pic>
      <xdr:nvPicPr>
        <xdr:cNvPr id="243"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6330" y="197540880"/>
          <a:ext cx="46990" cy="277495"/>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9525</xdr:rowOff>
    </xdr:to>
    <xdr:pic>
      <xdr:nvPicPr>
        <xdr:cNvPr id="244" name="图片 1654" descr="C:\Users\ADMINI~1\AppData\Local\Temp\ksohtml\clip_image9742.png"/>
        <xdr:cNvPicPr>
          <a:picLocks noChangeAspect="1"/>
        </xdr:cNvPicPr>
      </xdr:nvPicPr>
      <xdr:blipFill>
        <a:blip r:embed="rId1"/>
        <a:stretch>
          <a:fillRect/>
        </a:stretch>
      </xdr:blipFill>
      <xdr:spPr>
        <a:xfrm rot="5160000">
          <a:off x="3935730" y="197655180"/>
          <a:ext cx="9525" cy="11430"/>
        </a:xfrm>
        <a:prstGeom prst="rect">
          <a:avLst/>
        </a:prstGeom>
        <a:noFill/>
        <a:ln w="9525">
          <a:noFill/>
        </a:ln>
      </xdr:spPr>
    </xdr:pic>
    <xdr:clientData/>
  </xdr:twoCellAnchor>
  <xdr:twoCellAnchor editAs="oneCell">
    <xdr:from>
      <xdr:col>2</xdr:col>
      <xdr:colOff>9525</xdr:colOff>
      <xdr:row>179</xdr:row>
      <xdr:rowOff>0</xdr:rowOff>
    </xdr:from>
    <xdr:to>
      <xdr:col>2</xdr:col>
      <xdr:colOff>257175</xdr:colOff>
      <xdr:row>179</xdr:row>
      <xdr:rowOff>13335</xdr:rowOff>
    </xdr:to>
    <xdr:pic>
      <xdr:nvPicPr>
        <xdr:cNvPr id="245" name="图片 1411" descr="C:\Users\ADMINI~1\AppData\Local\Temp\ksohtml\clip_image12905.png"/>
        <xdr:cNvPicPr>
          <a:picLocks noChangeAspect="1"/>
        </xdr:cNvPicPr>
      </xdr:nvPicPr>
      <xdr:blipFill>
        <a:blip r:embed="rId2"/>
        <a:stretch>
          <a:fillRect/>
        </a:stretch>
      </xdr:blipFill>
      <xdr:spPr>
        <a:xfrm rot="4380000">
          <a:off x="1800225" y="197538975"/>
          <a:ext cx="13335" cy="247650"/>
        </a:xfrm>
        <a:prstGeom prst="rect">
          <a:avLst/>
        </a:prstGeom>
        <a:noFill/>
        <a:ln w="9525">
          <a:noFill/>
        </a:ln>
      </xdr:spPr>
    </xdr:pic>
    <xdr:clientData/>
  </xdr:twoCellAnchor>
  <xdr:twoCellAnchor editAs="oneCell">
    <xdr:from>
      <xdr:col>1</xdr:col>
      <xdr:colOff>485775</xdr:colOff>
      <xdr:row>179</xdr:row>
      <xdr:rowOff>0</xdr:rowOff>
    </xdr:from>
    <xdr:to>
      <xdr:col>1</xdr:col>
      <xdr:colOff>763270</xdr:colOff>
      <xdr:row>179</xdr:row>
      <xdr:rowOff>53340</xdr:rowOff>
    </xdr:to>
    <xdr:pic>
      <xdr:nvPicPr>
        <xdr:cNvPr id="246"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13155" y="197544055"/>
          <a:ext cx="53340" cy="277495"/>
        </a:xfrm>
        <a:prstGeom prst="rect">
          <a:avLst/>
        </a:prstGeom>
        <a:noFill/>
        <a:ln w="9525">
          <a:noFill/>
        </a:ln>
      </xdr:spPr>
    </xdr:pic>
    <xdr:clientData/>
  </xdr:twoCellAnchor>
  <xdr:twoCellAnchor editAs="oneCell">
    <xdr:from>
      <xdr:col>5</xdr:col>
      <xdr:colOff>196850</xdr:colOff>
      <xdr:row>179</xdr:row>
      <xdr:rowOff>0</xdr:rowOff>
    </xdr:from>
    <xdr:to>
      <xdr:col>5</xdr:col>
      <xdr:colOff>208280</xdr:colOff>
      <xdr:row>179</xdr:row>
      <xdr:rowOff>13335</xdr:rowOff>
    </xdr:to>
    <xdr:pic>
      <xdr:nvPicPr>
        <xdr:cNvPr id="248" name="图片 1654" descr="C:\Users\ADMINI~1\AppData\Local\Temp\ksohtml\clip_image9742.png"/>
        <xdr:cNvPicPr>
          <a:picLocks noChangeAspect="1"/>
        </xdr:cNvPicPr>
      </xdr:nvPicPr>
      <xdr:blipFill>
        <a:blip r:embed="rId1"/>
        <a:stretch>
          <a:fillRect/>
        </a:stretch>
      </xdr:blipFill>
      <xdr:spPr>
        <a:xfrm rot="5160000">
          <a:off x="3933825" y="197657085"/>
          <a:ext cx="13335" cy="11430"/>
        </a:xfrm>
        <a:prstGeom prst="rect">
          <a:avLst/>
        </a:prstGeom>
        <a:noFill/>
        <a:ln w="9525">
          <a:noFill/>
        </a:ln>
      </xdr:spPr>
    </xdr:pic>
    <xdr:clientData/>
  </xdr:twoCellAnchor>
  <xdr:twoCellAnchor editAs="oneCell">
    <xdr:from>
      <xdr:col>1</xdr:col>
      <xdr:colOff>485775</xdr:colOff>
      <xdr:row>179</xdr:row>
      <xdr:rowOff>0</xdr:rowOff>
    </xdr:from>
    <xdr:to>
      <xdr:col>1</xdr:col>
      <xdr:colOff>772795</xdr:colOff>
      <xdr:row>179</xdr:row>
      <xdr:rowOff>33655</xdr:rowOff>
    </xdr:to>
    <xdr:pic>
      <xdr:nvPicPr>
        <xdr:cNvPr id="249"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7760" y="197529450"/>
          <a:ext cx="33655" cy="287020"/>
        </a:xfrm>
        <a:prstGeom prst="rect">
          <a:avLst/>
        </a:prstGeom>
        <a:noFill/>
        <a:ln w="9525">
          <a:noFill/>
        </a:ln>
      </xdr:spPr>
    </xdr:pic>
    <xdr:clientData/>
  </xdr:twoCellAnchor>
  <xdr:twoCellAnchor editAs="oneCell">
    <xdr:from>
      <xdr:col>1</xdr:col>
      <xdr:colOff>485775</xdr:colOff>
      <xdr:row>179</xdr:row>
      <xdr:rowOff>0</xdr:rowOff>
    </xdr:from>
    <xdr:to>
      <xdr:col>1</xdr:col>
      <xdr:colOff>772795</xdr:colOff>
      <xdr:row>179</xdr:row>
      <xdr:rowOff>40005</xdr:rowOff>
    </xdr:to>
    <xdr:pic>
      <xdr:nvPicPr>
        <xdr:cNvPr id="250"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124585" y="197532625"/>
          <a:ext cx="40005" cy="287020"/>
        </a:xfrm>
        <a:prstGeom prst="rect">
          <a:avLst/>
        </a:prstGeom>
        <a:noFill/>
        <a:ln w="9525">
          <a:noFill/>
        </a:ln>
      </xdr:spPr>
    </xdr:pic>
    <xdr:clientData/>
  </xdr:twoCellAnchor>
  <xdr:twoCellAnchor editAs="oneCell">
    <xdr:from>
      <xdr:col>1</xdr:col>
      <xdr:colOff>485775</xdr:colOff>
      <xdr:row>179</xdr:row>
      <xdr:rowOff>0</xdr:rowOff>
    </xdr:from>
    <xdr:to>
      <xdr:col>1</xdr:col>
      <xdr:colOff>734060</xdr:colOff>
      <xdr:row>179</xdr:row>
      <xdr:rowOff>13335</xdr:rowOff>
    </xdr:to>
    <xdr:pic>
      <xdr:nvPicPr>
        <xdr:cNvPr id="251" name="图片 1411" descr="C:\Users\ADMINI~1\AppData\Local\Temp\ksohtml\clip_image12905.png"/>
        <xdr:cNvPicPr>
          <a:picLocks noChangeAspect="1"/>
        </xdr:cNvPicPr>
      </xdr:nvPicPr>
      <xdr:blipFill>
        <a:blip r:embed="rId2"/>
        <a:stretch>
          <a:fillRect/>
        </a:stretch>
      </xdr:blipFill>
      <xdr:spPr>
        <a:xfrm rot="4380000">
          <a:off x="1118870" y="197538975"/>
          <a:ext cx="13335" cy="24828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13335</xdr:rowOff>
    </xdr:to>
    <xdr:pic>
      <xdr:nvPicPr>
        <xdr:cNvPr id="252" name="图片 1654" descr="C:\Users\ADMINI~1\AppData\Local\Temp\ksohtml\clip_image9742.png"/>
        <xdr:cNvPicPr>
          <a:picLocks noChangeAspect="1"/>
        </xdr:cNvPicPr>
      </xdr:nvPicPr>
      <xdr:blipFill>
        <a:blip r:embed="rId1"/>
        <a:stretch>
          <a:fillRect/>
        </a:stretch>
      </xdr:blipFill>
      <xdr:spPr>
        <a:xfrm rot="5160000">
          <a:off x="3940175" y="197651370"/>
          <a:ext cx="13335" cy="23495"/>
        </a:xfrm>
        <a:prstGeom prst="rect">
          <a:avLst/>
        </a:prstGeom>
        <a:noFill/>
        <a:ln w="9525">
          <a:noFill/>
        </a:ln>
      </xdr:spPr>
    </xdr:pic>
    <xdr:clientData/>
  </xdr:twoCellAnchor>
  <xdr:twoCellAnchor editAs="oneCell">
    <xdr:from>
      <xdr:col>5</xdr:col>
      <xdr:colOff>181610</xdr:colOff>
      <xdr:row>179</xdr:row>
      <xdr:rowOff>0</xdr:rowOff>
    </xdr:from>
    <xdr:to>
      <xdr:col>5</xdr:col>
      <xdr:colOff>204470</xdr:colOff>
      <xdr:row>179</xdr:row>
      <xdr:rowOff>13335</xdr:rowOff>
    </xdr:to>
    <xdr:pic>
      <xdr:nvPicPr>
        <xdr:cNvPr id="253" name="图片 1654" descr="C:\Users\ADMINI~1\AppData\Local\Temp\ksohtml\clip_image9742.png"/>
        <xdr:cNvPicPr>
          <a:picLocks noChangeAspect="1"/>
        </xdr:cNvPicPr>
      </xdr:nvPicPr>
      <xdr:blipFill>
        <a:blip r:embed="rId1"/>
        <a:stretch>
          <a:fillRect/>
        </a:stretch>
      </xdr:blipFill>
      <xdr:spPr>
        <a:xfrm rot="5160000">
          <a:off x="3924300" y="197651370"/>
          <a:ext cx="13335" cy="22860"/>
        </a:xfrm>
        <a:prstGeom prst="rect">
          <a:avLst/>
        </a:prstGeom>
        <a:noFill/>
        <a:ln w="9525">
          <a:noFill/>
        </a:ln>
      </xdr:spPr>
    </xdr:pic>
    <xdr:clientData/>
  </xdr:twoCellAnchor>
  <xdr:twoCellAnchor editAs="oneCell">
    <xdr:from>
      <xdr:col>1</xdr:col>
      <xdr:colOff>485775</xdr:colOff>
      <xdr:row>179</xdr:row>
      <xdr:rowOff>0</xdr:rowOff>
    </xdr:from>
    <xdr:to>
      <xdr:col>1</xdr:col>
      <xdr:colOff>734060</xdr:colOff>
      <xdr:row>179</xdr:row>
      <xdr:rowOff>12700</xdr:rowOff>
    </xdr:to>
    <xdr:pic>
      <xdr:nvPicPr>
        <xdr:cNvPr id="254" name="图片 1411" descr="C:\Users\ADMINI~1\AppData\Local\Temp\ksohtml\clip_image12905.png"/>
        <xdr:cNvPicPr>
          <a:picLocks noChangeAspect="1"/>
        </xdr:cNvPicPr>
      </xdr:nvPicPr>
      <xdr:blipFill>
        <a:blip r:embed="rId2"/>
        <a:stretch>
          <a:fillRect/>
        </a:stretch>
      </xdr:blipFill>
      <xdr:spPr>
        <a:xfrm rot="4380000">
          <a:off x="1118870" y="197538340"/>
          <a:ext cx="12700" cy="248285"/>
        </a:xfrm>
        <a:prstGeom prst="rect">
          <a:avLst/>
        </a:prstGeom>
        <a:noFill/>
        <a:ln w="9525">
          <a:noFill/>
        </a:ln>
      </xdr:spPr>
    </xdr:pic>
    <xdr:clientData/>
  </xdr:twoCellAnchor>
  <xdr:twoCellAnchor editAs="oneCell">
    <xdr:from>
      <xdr:col>5</xdr:col>
      <xdr:colOff>196850</xdr:colOff>
      <xdr:row>179</xdr:row>
      <xdr:rowOff>0</xdr:rowOff>
    </xdr:from>
    <xdr:to>
      <xdr:col>5</xdr:col>
      <xdr:colOff>220345</xdr:colOff>
      <xdr:row>179</xdr:row>
      <xdr:rowOff>12700</xdr:rowOff>
    </xdr:to>
    <xdr:pic>
      <xdr:nvPicPr>
        <xdr:cNvPr id="255" name="图片 1654" descr="C:\Users\ADMINI~1\AppData\Local\Temp\ksohtml\clip_image9742.png"/>
        <xdr:cNvPicPr>
          <a:picLocks noChangeAspect="1"/>
        </xdr:cNvPicPr>
      </xdr:nvPicPr>
      <xdr:blipFill>
        <a:blip r:embed="rId1"/>
        <a:stretch>
          <a:fillRect/>
        </a:stretch>
      </xdr:blipFill>
      <xdr:spPr>
        <a:xfrm rot="5160000">
          <a:off x="3940175" y="197650735"/>
          <a:ext cx="12700" cy="23495"/>
        </a:xfrm>
        <a:prstGeom prst="rect">
          <a:avLst/>
        </a:prstGeom>
        <a:noFill/>
        <a:ln w="9525">
          <a:noFill/>
        </a:ln>
      </xdr:spPr>
    </xdr:pic>
    <xdr:clientData/>
  </xdr:twoCellAnchor>
  <xdr:twoCellAnchor editAs="oneCell">
    <xdr:from>
      <xdr:col>16</xdr:col>
      <xdr:colOff>191770</xdr:colOff>
      <xdr:row>179</xdr:row>
      <xdr:rowOff>0</xdr:rowOff>
    </xdr:from>
    <xdr:to>
      <xdr:col>16</xdr:col>
      <xdr:colOff>201930</xdr:colOff>
      <xdr:row>179</xdr:row>
      <xdr:rowOff>12065</xdr:rowOff>
    </xdr:to>
    <xdr:pic>
      <xdr:nvPicPr>
        <xdr:cNvPr id="256" name="图片 1654" descr="C:\Users\ADMINI~1\AppData\Local\Temp\ksohtml\clip_image9742.png"/>
        <xdr:cNvPicPr>
          <a:picLocks noChangeAspect="1"/>
        </xdr:cNvPicPr>
      </xdr:nvPicPr>
      <xdr:blipFill>
        <a:blip r:embed="rId1"/>
        <a:stretch>
          <a:fillRect/>
        </a:stretch>
      </xdr:blipFill>
      <xdr:spPr>
        <a:xfrm rot="5160000">
          <a:off x="15070455" y="197657085"/>
          <a:ext cx="12065" cy="10160"/>
        </a:xfrm>
        <a:prstGeom prst="rect">
          <a:avLst/>
        </a:prstGeom>
        <a:noFill/>
        <a:ln w="9525">
          <a:noFill/>
        </a:ln>
      </xdr:spPr>
    </xdr:pic>
    <xdr:clientData/>
  </xdr:twoCellAnchor>
  <xdr:twoCellAnchor editAs="oneCell">
    <xdr:from>
      <xdr:col>17</xdr:col>
      <xdr:colOff>191770</xdr:colOff>
      <xdr:row>179</xdr:row>
      <xdr:rowOff>0</xdr:rowOff>
    </xdr:from>
    <xdr:to>
      <xdr:col>17</xdr:col>
      <xdr:colOff>201930</xdr:colOff>
      <xdr:row>179</xdr:row>
      <xdr:rowOff>12065</xdr:rowOff>
    </xdr:to>
    <xdr:pic>
      <xdr:nvPicPr>
        <xdr:cNvPr id="257" name="图片 1654" descr="C:\Users\ADMINI~1\AppData\Local\Temp\ksohtml\clip_image9742.png"/>
        <xdr:cNvPicPr>
          <a:picLocks noChangeAspect="1"/>
        </xdr:cNvPicPr>
      </xdr:nvPicPr>
      <xdr:blipFill>
        <a:blip r:embed="rId1"/>
        <a:stretch>
          <a:fillRect/>
        </a:stretch>
      </xdr:blipFill>
      <xdr:spPr>
        <a:xfrm rot="5160000">
          <a:off x="15690215" y="197657085"/>
          <a:ext cx="12065" cy="10160"/>
        </a:xfrm>
        <a:prstGeom prst="rect">
          <a:avLst/>
        </a:prstGeom>
        <a:noFill/>
        <a:ln w="9525">
          <a:noFill/>
        </a:ln>
      </xdr:spPr>
    </xdr:pic>
    <xdr:clientData/>
  </xdr:twoCellAnchor>
  <xdr:twoCellAnchor editAs="oneCell">
    <xdr:from>
      <xdr:col>4</xdr:col>
      <xdr:colOff>191770</xdr:colOff>
      <xdr:row>92</xdr:row>
      <xdr:rowOff>0</xdr:rowOff>
    </xdr:from>
    <xdr:to>
      <xdr:col>4</xdr:col>
      <xdr:colOff>201295</xdr:colOff>
      <xdr:row>93</xdr:row>
      <xdr:rowOff>9525</xdr:rowOff>
    </xdr:to>
    <xdr:pic>
      <xdr:nvPicPr>
        <xdr:cNvPr id="16" name="图片 1654" descr="C:\Users\ADMINI~1\AppData\Local\Temp\ksohtml\clip_image9742.png"/>
        <xdr:cNvPicPr>
          <a:picLocks noChangeAspect="1"/>
        </xdr:cNvPicPr>
      </xdr:nvPicPr>
      <xdr:blipFill>
        <a:blip r:embed="rId1"/>
        <a:stretch>
          <a:fillRect/>
        </a:stretch>
      </xdr:blipFill>
      <xdr:spPr>
        <a:xfrm rot="5160000">
          <a:off x="2962910" y="103174800"/>
          <a:ext cx="9525" cy="9525"/>
        </a:xfrm>
        <a:prstGeom prst="rect">
          <a:avLst/>
        </a:prstGeom>
        <a:noFill/>
        <a:ln w="9525">
          <a:noFill/>
        </a:ln>
      </xdr:spPr>
    </xdr:pic>
    <xdr:clientData/>
  </xdr:twoCellAnchor>
  <xdr:twoCellAnchor editAs="oneCell">
    <xdr:from>
      <xdr:col>2</xdr:col>
      <xdr:colOff>9525</xdr:colOff>
      <xdr:row>92</xdr:row>
      <xdr:rowOff>0</xdr:rowOff>
    </xdr:from>
    <xdr:to>
      <xdr:col>2</xdr:col>
      <xdr:colOff>257175</xdr:colOff>
      <xdr:row>93</xdr:row>
      <xdr:rowOff>9525</xdr:rowOff>
    </xdr:to>
    <xdr:pic>
      <xdr:nvPicPr>
        <xdr:cNvPr id="17" name="图片 1411" descr="C:\Users\ADMINI~1\AppData\Local\Temp\ksohtml\clip_image12905.png"/>
        <xdr:cNvPicPr>
          <a:picLocks noChangeAspect="1"/>
        </xdr:cNvPicPr>
      </xdr:nvPicPr>
      <xdr:blipFill>
        <a:blip r:embed="rId2"/>
        <a:stretch>
          <a:fillRect/>
        </a:stretch>
      </xdr:blipFill>
      <xdr:spPr>
        <a:xfrm rot="4380000">
          <a:off x="1802130" y="103055420"/>
          <a:ext cx="9525" cy="247650"/>
        </a:xfrm>
        <a:prstGeom prst="rect">
          <a:avLst/>
        </a:prstGeom>
        <a:noFill/>
        <a:ln w="9525">
          <a:noFill/>
        </a:ln>
      </xdr:spPr>
    </xdr:pic>
    <xdr:clientData/>
  </xdr:twoCellAnchor>
  <xdr:twoCellAnchor editAs="oneCell">
    <xdr:from>
      <xdr:col>1</xdr:col>
      <xdr:colOff>1047115</xdr:colOff>
      <xdr:row>92</xdr:row>
      <xdr:rowOff>0</xdr:rowOff>
    </xdr:from>
    <xdr:to>
      <xdr:col>2</xdr:col>
      <xdr:colOff>166370</xdr:colOff>
      <xdr:row>93</xdr:row>
      <xdr:rowOff>33655</xdr:rowOff>
    </xdr:to>
    <xdr:pic>
      <xdr:nvPicPr>
        <xdr:cNvPr id="18"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655" y="103052880"/>
          <a:ext cx="33655" cy="277495"/>
        </a:xfrm>
        <a:prstGeom prst="rect">
          <a:avLst/>
        </a:prstGeom>
        <a:noFill/>
        <a:ln w="9525">
          <a:noFill/>
        </a:ln>
      </xdr:spPr>
    </xdr:pic>
    <xdr:clientData/>
  </xdr:twoCellAnchor>
  <xdr:twoCellAnchor editAs="oneCell">
    <xdr:from>
      <xdr:col>1</xdr:col>
      <xdr:colOff>1047115</xdr:colOff>
      <xdr:row>92</xdr:row>
      <xdr:rowOff>0</xdr:rowOff>
    </xdr:from>
    <xdr:to>
      <xdr:col>2</xdr:col>
      <xdr:colOff>166370</xdr:colOff>
      <xdr:row>93</xdr:row>
      <xdr:rowOff>40005</xdr:rowOff>
    </xdr:to>
    <xdr:pic>
      <xdr:nvPicPr>
        <xdr:cNvPr id="19"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1480" y="103056055"/>
          <a:ext cx="40005" cy="277495"/>
        </a:xfrm>
        <a:prstGeom prst="rect">
          <a:avLst/>
        </a:prstGeom>
        <a:noFill/>
        <a:ln w="9525">
          <a:noFill/>
        </a:ln>
      </xdr:spPr>
    </xdr:pic>
    <xdr:clientData/>
  </xdr:twoCellAnchor>
  <xdr:twoCellAnchor editAs="oneCell">
    <xdr:from>
      <xdr:col>1</xdr:col>
      <xdr:colOff>1047115</xdr:colOff>
      <xdr:row>92</xdr:row>
      <xdr:rowOff>0</xdr:rowOff>
    </xdr:from>
    <xdr:to>
      <xdr:col>2</xdr:col>
      <xdr:colOff>166370</xdr:colOff>
      <xdr:row>93</xdr:row>
      <xdr:rowOff>46990</xdr:rowOff>
    </xdr:to>
    <xdr:pic>
      <xdr:nvPicPr>
        <xdr:cNvPr id="2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03059230"/>
          <a:ext cx="46990" cy="277495"/>
        </a:xfrm>
        <a:prstGeom prst="rect">
          <a:avLst/>
        </a:prstGeom>
        <a:noFill/>
        <a:ln w="9525">
          <a:noFill/>
        </a:ln>
      </xdr:spPr>
    </xdr:pic>
    <xdr:clientData/>
  </xdr:twoCellAnchor>
  <xdr:twoCellAnchor editAs="oneCell">
    <xdr:from>
      <xdr:col>5</xdr:col>
      <xdr:colOff>196850</xdr:colOff>
      <xdr:row>92</xdr:row>
      <xdr:rowOff>0</xdr:rowOff>
    </xdr:from>
    <xdr:to>
      <xdr:col>5</xdr:col>
      <xdr:colOff>208280</xdr:colOff>
      <xdr:row>93</xdr:row>
      <xdr:rowOff>9525</xdr:rowOff>
    </xdr:to>
    <xdr:pic>
      <xdr:nvPicPr>
        <xdr:cNvPr id="21" name="图片 1654" descr="C:\Users\ADMINI~1\AppData\Local\Temp\ksohtml\clip_image9742.png"/>
        <xdr:cNvPicPr>
          <a:picLocks noChangeAspect="1"/>
        </xdr:cNvPicPr>
      </xdr:nvPicPr>
      <xdr:blipFill>
        <a:blip r:embed="rId1"/>
        <a:stretch>
          <a:fillRect/>
        </a:stretch>
      </xdr:blipFill>
      <xdr:spPr>
        <a:xfrm rot="5160000">
          <a:off x="3935730" y="103173530"/>
          <a:ext cx="9525" cy="11430"/>
        </a:xfrm>
        <a:prstGeom prst="rect">
          <a:avLst/>
        </a:prstGeom>
        <a:noFill/>
        <a:ln w="9525">
          <a:noFill/>
        </a:ln>
      </xdr:spPr>
    </xdr:pic>
    <xdr:clientData/>
  </xdr:twoCellAnchor>
  <xdr:twoCellAnchor editAs="oneCell">
    <xdr:from>
      <xdr:col>2</xdr:col>
      <xdr:colOff>9525</xdr:colOff>
      <xdr:row>92</xdr:row>
      <xdr:rowOff>0</xdr:rowOff>
    </xdr:from>
    <xdr:to>
      <xdr:col>2</xdr:col>
      <xdr:colOff>257175</xdr:colOff>
      <xdr:row>93</xdr:row>
      <xdr:rowOff>13335</xdr:rowOff>
    </xdr:to>
    <xdr:pic>
      <xdr:nvPicPr>
        <xdr:cNvPr id="22" name="图片 1411" descr="C:\Users\ADMINI~1\AppData\Local\Temp\ksohtml\clip_image12905.png"/>
        <xdr:cNvPicPr>
          <a:picLocks noChangeAspect="1"/>
        </xdr:cNvPicPr>
      </xdr:nvPicPr>
      <xdr:blipFill>
        <a:blip r:embed="rId2"/>
        <a:stretch>
          <a:fillRect/>
        </a:stretch>
      </xdr:blipFill>
      <xdr:spPr>
        <a:xfrm rot="4380000">
          <a:off x="1800225" y="103057325"/>
          <a:ext cx="13335" cy="247650"/>
        </a:xfrm>
        <a:prstGeom prst="rect">
          <a:avLst/>
        </a:prstGeom>
        <a:noFill/>
        <a:ln w="9525">
          <a:noFill/>
        </a:ln>
      </xdr:spPr>
    </xdr:pic>
    <xdr:clientData/>
  </xdr:twoCellAnchor>
  <xdr:twoCellAnchor editAs="oneCell">
    <xdr:from>
      <xdr:col>1</xdr:col>
      <xdr:colOff>1047115</xdr:colOff>
      <xdr:row>92</xdr:row>
      <xdr:rowOff>0</xdr:rowOff>
    </xdr:from>
    <xdr:to>
      <xdr:col>2</xdr:col>
      <xdr:colOff>166370</xdr:colOff>
      <xdr:row>93</xdr:row>
      <xdr:rowOff>53340</xdr:rowOff>
    </xdr:to>
    <xdr:pic>
      <xdr:nvPicPr>
        <xdr:cNvPr id="23"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03062405"/>
          <a:ext cx="53340" cy="277495"/>
        </a:xfrm>
        <a:prstGeom prst="rect">
          <a:avLst/>
        </a:prstGeom>
        <a:noFill/>
        <a:ln w="9525">
          <a:noFill/>
        </a:ln>
      </xdr:spPr>
    </xdr:pic>
    <xdr:clientData/>
  </xdr:twoCellAnchor>
  <xdr:twoCellAnchor editAs="oneCell">
    <xdr:from>
      <xdr:col>5</xdr:col>
      <xdr:colOff>196850</xdr:colOff>
      <xdr:row>92</xdr:row>
      <xdr:rowOff>0</xdr:rowOff>
    </xdr:from>
    <xdr:to>
      <xdr:col>5</xdr:col>
      <xdr:colOff>208280</xdr:colOff>
      <xdr:row>93</xdr:row>
      <xdr:rowOff>13335</xdr:rowOff>
    </xdr:to>
    <xdr:pic>
      <xdr:nvPicPr>
        <xdr:cNvPr id="24" name="图片 1654" descr="C:\Users\ADMINI~1\AppData\Local\Temp\ksohtml\clip_image9742.png"/>
        <xdr:cNvPicPr>
          <a:picLocks noChangeAspect="1"/>
        </xdr:cNvPicPr>
      </xdr:nvPicPr>
      <xdr:blipFill>
        <a:blip r:embed="rId1"/>
        <a:stretch>
          <a:fillRect/>
        </a:stretch>
      </xdr:blipFill>
      <xdr:spPr>
        <a:xfrm rot="5160000">
          <a:off x="3933825" y="103175435"/>
          <a:ext cx="13335" cy="11430"/>
        </a:xfrm>
        <a:prstGeom prst="rect">
          <a:avLst/>
        </a:prstGeom>
        <a:noFill/>
        <a:ln w="9525">
          <a:noFill/>
        </a:ln>
      </xdr:spPr>
    </xdr:pic>
    <xdr:clientData/>
  </xdr:twoCellAnchor>
  <xdr:twoCellAnchor editAs="oneCell">
    <xdr:from>
      <xdr:col>1</xdr:col>
      <xdr:colOff>1047115</xdr:colOff>
      <xdr:row>92</xdr:row>
      <xdr:rowOff>0</xdr:rowOff>
    </xdr:from>
    <xdr:to>
      <xdr:col>2</xdr:col>
      <xdr:colOff>175895</xdr:colOff>
      <xdr:row>93</xdr:row>
      <xdr:rowOff>33655</xdr:rowOff>
    </xdr:to>
    <xdr:pic>
      <xdr:nvPicPr>
        <xdr:cNvPr id="25"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03047800"/>
          <a:ext cx="33655" cy="287020"/>
        </a:xfrm>
        <a:prstGeom prst="rect">
          <a:avLst/>
        </a:prstGeom>
        <a:noFill/>
        <a:ln w="9525">
          <a:noFill/>
        </a:ln>
      </xdr:spPr>
    </xdr:pic>
    <xdr:clientData/>
  </xdr:twoCellAnchor>
  <xdr:twoCellAnchor editAs="oneCell">
    <xdr:from>
      <xdr:col>1</xdr:col>
      <xdr:colOff>1047115</xdr:colOff>
      <xdr:row>92</xdr:row>
      <xdr:rowOff>0</xdr:rowOff>
    </xdr:from>
    <xdr:to>
      <xdr:col>2</xdr:col>
      <xdr:colOff>175895</xdr:colOff>
      <xdr:row>93</xdr:row>
      <xdr:rowOff>40005</xdr:rowOff>
    </xdr:to>
    <xdr:pic>
      <xdr:nvPicPr>
        <xdr:cNvPr id="26"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03050975"/>
          <a:ext cx="40005" cy="287020"/>
        </a:xfrm>
        <a:prstGeom prst="rect">
          <a:avLst/>
        </a:prstGeom>
        <a:noFill/>
        <a:ln w="9525">
          <a:noFill/>
        </a:ln>
      </xdr:spPr>
    </xdr:pic>
    <xdr:clientData/>
  </xdr:twoCellAnchor>
  <xdr:twoCellAnchor editAs="oneCell">
    <xdr:from>
      <xdr:col>1</xdr:col>
      <xdr:colOff>876935</xdr:colOff>
      <xdr:row>92</xdr:row>
      <xdr:rowOff>0</xdr:rowOff>
    </xdr:from>
    <xdr:to>
      <xdr:col>1</xdr:col>
      <xdr:colOff>1125220</xdr:colOff>
      <xdr:row>93</xdr:row>
      <xdr:rowOff>13335</xdr:rowOff>
    </xdr:to>
    <xdr:pic>
      <xdr:nvPicPr>
        <xdr:cNvPr id="27" name="图片 1411" descr="C:\Users\ADMINI~1\AppData\Local\Temp\ksohtml\clip_image12905.png"/>
        <xdr:cNvPicPr>
          <a:picLocks noChangeAspect="1"/>
        </xdr:cNvPicPr>
      </xdr:nvPicPr>
      <xdr:blipFill>
        <a:blip r:embed="rId2"/>
        <a:stretch>
          <a:fillRect/>
        </a:stretch>
      </xdr:blipFill>
      <xdr:spPr>
        <a:xfrm rot="4380000">
          <a:off x="1510030" y="103057325"/>
          <a:ext cx="13335" cy="248285"/>
        </a:xfrm>
        <a:prstGeom prst="rect">
          <a:avLst/>
        </a:prstGeom>
        <a:noFill/>
        <a:ln w="9525">
          <a:noFill/>
        </a:ln>
      </xdr:spPr>
    </xdr:pic>
    <xdr:clientData/>
  </xdr:twoCellAnchor>
  <xdr:twoCellAnchor editAs="oneCell">
    <xdr:from>
      <xdr:col>5</xdr:col>
      <xdr:colOff>196850</xdr:colOff>
      <xdr:row>92</xdr:row>
      <xdr:rowOff>0</xdr:rowOff>
    </xdr:from>
    <xdr:to>
      <xdr:col>5</xdr:col>
      <xdr:colOff>220345</xdr:colOff>
      <xdr:row>93</xdr:row>
      <xdr:rowOff>13335</xdr:rowOff>
    </xdr:to>
    <xdr:pic>
      <xdr:nvPicPr>
        <xdr:cNvPr id="28" name="图片 1654" descr="C:\Users\ADMINI~1\AppData\Local\Temp\ksohtml\clip_image9742.png"/>
        <xdr:cNvPicPr>
          <a:picLocks noChangeAspect="1"/>
        </xdr:cNvPicPr>
      </xdr:nvPicPr>
      <xdr:blipFill>
        <a:blip r:embed="rId1"/>
        <a:stretch>
          <a:fillRect/>
        </a:stretch>
      </xdr:blipFill>
      <xdr:spPr>
        <a:xfrm rot="5160000">
          <a:off x="3940175" y="103169720"/>
          <a:ext cx="13335" cy="23495"/>
        </a:xfrm>
        <a:prstGeom prst="rect">
          <a:avLst/>
        </a:prstGeom>
        <a:noFill/>
        <a:ln w="9525">
          <a:noFill/>
        </a:ln>
      </xdr:spPr>
    </xdr:pic>
    <xdr:clientData/>
  </xdr:twoCellAnchor>
  <xdr:twoCellAnchor editAs="oneCell">
    <xdr:from>
      <xdr:col>5</xdr:col>
      <xdr:colOff>181610</xdr:colOff>
      <xdr:row>92</xdr:row>
      <xdr:rowOff>0</xdr:rowOff>
    </xdr:from>
    <xdr:to>
      <xdr:col>5</xdr:col>
      <xdr:colOff>204470</xdr:colOff>
      <xdr:row>93</xdr:row>
      <xdr:rowOff>13335</xdr:rowOff>
    </xdr:to>
    <xdr:pic>
      <xdr:nvPicPr>
        <xdr:cNvPr id="29" name="图片 1654" descr="C:\Users\ADMINI~1\AppData\Local\Temp\ksohtml\clip_image9742.png"/>
        <xdr:cNvPicPr>
          <a:picLocks noChangeAspect="1"/>
        </xdr:cNvPicPr>
      </xdr:nvPicPr>
      <xdr:blipFill>
        <a:blip r:embed="rId1"/>
        <a:stretch>
          <a:fillRect/>
        </a:stretch>
      </xdr:blipFill>
      <xdr:spPr>
        <a:xfrm rot="5160000">
          <a:off x="3924300" y="103169720"/>
          <a:ext cx="13335" cy="22860"/>
        </a:xfrm>
        <a:prstGeom prst="rect">
          <a:avLst/>
        </a:prstGeom>
        <a:noFill/>
        <a:ln w="9525">
          <a:noFill/>
        </a:ln>
      </xdr:spPr>
    </xdr:pic>
    <xdr:clientData/>
  </xdr:twoCellAnchor>
  <xdr:twoCellAnchor editAs="oneCell">
    <xdr:from>
      <xdr:col>2</xdr:col>
      <xdr:colOff>9525</xdr:colOff>
      <xdr:row>93</xdr:row>
      <xdr:rowOff>0</xdr:rowOff>
    </xdr:from>
    <xdr:to>
      <xdr:col>2</xdr:col>
      <xdr:colOff>257175</xdr:colOff>
      <xdr:row>93</xdr:row>
      <xdr:rowOff>9525</xdr:rowOff>
    </xdr:to>
    <xdr:pic>
      <xdr:nvPicPr>
        <xdr:cNvPr id="30" name="图片 1411" descr="C:\Users\ADMINI~1\AppData\Local\Temp\ksohtml\clip_image12905.png"/>
        <xdr:cNvPicPr>
          <a:picLocks noChangeAspect="1"/>
        </xdr:cNvPicPr>
      </xdr:nvPicPr>
      <xdr:blipFill>
        <a:blip r:embed="rId2"/>
        <a:stretch>
          <a:fillRect/>
        </a:stretch>
      </xdr:blipFill>
      <xdr:spPr>
        <a:xfrm rot="4380000">
          <a:off x="1802130" y="103055420"/>
          <a:ext cx="9525" cy="247650"/>
        </a:xfrm>
        <a:prstGeom prst="rect">
          <a:avLst/>
        </a:prstGeom>
        <a:noFill/>
        <a:ln w="9525">
          <a:noFill/>
        </a:ln>
      </xdr:spPr>
    </xdr:pic>
    <xdr:clientData/>
  </xdr:twoCellAnchor>
  <xdr:twoCellAnchor editAs="oneCell">
    <xdr:from>
      <xdr:col>1</xdr:col>
      <xdr:colOff>1047115</xdr:colOff>
      <xdr:row>93</xdr:row>
      <xdr:rowOff>0</xdr:rowOff>
    </xdr:from>
    <xdr:to>
      <xdr:col>2</xdr:col>
      <xdr:colOff>166370</xdr:colOff>
      <xdr:row>93</xdr:row>
      <xdr:rowOff>33655</xdr:rowOff>
    </xdr:to>
    <xdr:pic>
      <xdr:nvPicPr>
        <xdr:cNvPr id="258" name="图片 1803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4655" y="103052880"/>
          <a:ext cx="33655" cy="277495"/>
        </a:xfrm>
        <a:prstGeom prst="rect">
          <a:avLst/>
        </a:prstGeom>
        <a:noFill/>
        <a:ln w="9525">
          <a:noFill/>
        </a:ln>
      </xdr:spPr>
    </xdr:pic>
    <xdr:clientData/>
  </xdr:twoCellAnchor>
  <xdr:twoCellAnchor editAs="oneCell">
    <xdr:from>
      <xdr:col>1</xdr:col>
      <xdr:colOff>1047115</xdr:colOff>
      <xdr:row>93</xdr:row>
      <xdr:rowOff>0</xdr:rowOff>
    </xdr:from>
    <xdr:to>
      <xdr:col>2</xdr:col>
      <xdr:colOff>166370</xdr:colOff>
      <xdr:row>93</xdr:row>
      <xdr:rowOff>40005</xdr:rowOff>
    </xdr:to>
    <xdr:pic>
      <xdr:nvPicPr>
        <xdr:cNvPr id="259" name="图片 18115"/>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1480" y="103056055"/>
          <a:ext cx="40005" cy="277495"/>
        </a:xfrm>
        <a:prstGeom prst="rect">
          <a:avLst/>
        </a:prstGeom>
        <a:noFill/>
        <a:ln w="9525">
          <a:noFill/>
        </a:ln>
      </xdr:spPr>
    </xdr:pic>
    <xdr:clientData/>
  </xdr:twoCellAnchor>
  <xdr:twoCellAnchor editAs="oneCell">
    <xdr:from>
      <xdr:col>1</xdr:col>
      <xdr:colOff>1047115</xdr:colOff>
      <xdr:row>93</xdr:row>
      <xdr:rowOff>0</xdr:rowOff>
    </xdr:from>
    <xdr:to>
      <xdr:col>2</xdr:col>
      <xdr:colOff>166370</xdr:colOff>
      <xdr:row>93</xdr:row>
      <xdr:rowOff>46990</xdr:rowOff>
    </xdr:to>
    <xdr:pic>
      <xdr:nvPicPr>
        <xdr:cNvPr id="260"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7670" y="103059230"/>
          <a:ext cx="46990" cy="277495"/>
        </a:xfrm>
        <a:prstGeom prst="rect">
          <a:avLst/>
        </a:prstGeom>
        <a:noFill/>
        <a:ln w="9525">
          <a:noFill/>
        </a:ln>
      </xdr:spPr>
    </xdr:pic>
    <xdr:clientData/>
  </xdr:twoCellAnchor>
  <xdr:twoCellAnchor editAs="oneCell">
    <xdr:from>
      <xdr:col>5</xdr:col>
      <xdr:colOff>196850</xdr:colOff>
      <xdr:row>93</xdr:row>
      <xdr:rowOff>0</xdr:rowOff>
    </xdr:from>
    <xdr:to>
      <xdr:col>5</xdr:col>
      <xdr:colOff>208280</xdr:colOff>
      <xdr:row>93</xdr:row>
      <xdr:rowOff>9525</xdr:rowOff>
    </xdr:to>
    <xdr:pic>
      <xdr:nvPicPr>
        <xdr:cNvPr id="261" name="图片 1654" descr="C:\Users\ADMINI~1\AppData\Local\Temp\ksohtml\clip_image9742.png"/>
        <xdr:cNvPicPr>
          <a:picLocks noChangeAspect="1"/>
        </xdr:cNvPicPr>
      </xdr:nvPicPr>
      <xdr:blipFill>
        <a:blip r:embed="rId1"/>
        <a:stretch>
          <a:fillRect/>
        </a:stretch>
      </xdr:blipFill>
      <xdr:spPr>
        <a:xfrm rot="5160000">
          <a:off x="3935730" y="103173530"/>
          <a:ext cx="9525" cy="11430"/>
        </a:xfrm>
        <a:prstGeom prst="rect">
          <a:avLst/>
        </a:prstGeom>
        <a:noFill/>
        <a:ln w="9525">
          <a:noFill/>
        </a:ln>
      </xdr:spPr>
    </xdr:pic>
    <xdr:clientData/>
  </xdr:twoCellAnchor>
  <xdr:twoCellAnchor editAs="oneCell">
    <xdr:from>
      <xdr:col>2</xdr:col>
      <xdr:colOff>9525</xdr:colOff>
      <xdr:row>93</xdr:row>
      <xdr:rowOff>0</xdr:rowOff>
    </xdr:from>
    <xdr:to>
      <xdr:col>2</xdr:col>
      <xdr:colOff>257175</xdr:colOff>
      <xdr:row>93</xdr:row>
      <xdr:rowOff>13335</xdr:rowOff>
    </xdr:to>
    <xdr:pic>
      <xdr:nvPicPr>
        <xdr:cNvPr id="262" name="图片 1411" descr="C:\Users\ADMINI~1\AppData\Local\Temp\ksohtml\clip_image12905.png"/>
        <xdr:cNvPicPr>
          <a:picLocks noChangeAspect="1"/>
        </xdr:cNvPicPr>
      </xdr:nvPicPr>
      <xdr:blipFill>
        <a:blip r:embed="rId2"/>
        <a:stretch>
          <a:fillRect/>
        </a:stretch>
      </xdr:blipFill>
      <xdr:spPr>
        <a:xfrm rot="4380000">
          <a:off x="1800225" y="103057325"/>
          <a:ext cx="13335" cy="247650"/>
        </a:xfrm>
        <a:prstGeom prst="rect">
          <a:avLst/>
        </a:prstGeom>
        <a:noFill/>
        <a:ln w="9525">
          <a:noFill/>
        </a:ln>
      </xdr:spPr>
    </xdr:pic>
    <xdr:clientData/>
  </xdr:twoCellAnchor>
  <xdr:twoCellAnchor editAs="oneCell">
    <xdr:from>
      <xdr:col>1</xdr:col>
      <xdr:colOff>1047115</xdr:colOff>
      <xdr:row>93</xdr:row>
      <xdr:rowOff>0</xdr:rowOff>
    </xdr:from>
    <xdr:to>
      <xdr:col>2</xdr:col>
      <xdr:colOff>166370</xdr:colOff>
      <xdr:row>93</xdr:row>
      <xdr:rowOff>53340</xdr:rowOff>
    </xdr:to>
    <xdr:pic>
      <xdr:nvPicPr>
        <xdr:cNvPr id="263" name="图片 18219"/>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74495" y="103062405"/>
          <a:ext cx="53340" cy="277495"/>
        </a:xfrm>
        <a:prstGeom prst="rect">
          <a:avLst/>
        </a:prstGeom>
        <a:noFill/>
        <a:ln w="9525">
          <a:noFill/>
        </a:ln>
      </xdr:spPr>
    </xdr:pic>
    <xdr:clientData/>
  </xdr:twoCellAnchor>
  <xdr:twoCellAnchor editAs="oneCell">
    <xdr:from>
      <xdr:col>5</xdr:col>
      <xdr:colOff>196850</xdr:colOff>
      <xdr:row>93</xdr:row>
      <xdr:rowOff>0</xdr:rowOff>
    </xdr:from>
    <xdr:to>
      <xdr:col>5</xdr:col>
      <xdr:colOff>208280</xdr:colOff>
      <xdr:row>93</xdr:row>
      <xdr:rowOff>13335</xdr:rowOff>
    </xdr:to>
    <xdr:pic>
      <xdr:nvPicPr>
        <xdr:cNvPr id="264" name="图片 1654" descr="C:\Users\ADMINI~1\AppData\Local\Temp\ksohtml\clip_image9742.png"/>
        <xdr:cNvPicPr>
          <a:picLocks noChangeAspect="1"/>
        </xdr:cNvPicPr>
      </xdr:nvPicPr>
      <xdr:blipFill>
        <a:blip r:embed="rId1"/>
        <a:stretch>
          <a:fillRect/>
        </a:stretch>
      </xdr:blipFill>
      <xdr:spPr>
        <a:xfrm rot="5160000">
          <a:off x="3933825" y="103175435"/>
          <a:ext cx="13335" cy="11430"/>
        </a:xfrm>
        <a:prstGeom prst="rect">
          <a:avLst/>
        </a:prstGeom>
        <a:noFill/>
        <a:ln w="9525">
          <a:noFill/>
        </a:ln>
      </xdr:spPr>
    </xdr:pic>
    <xdr:clientData/>
  </xdr:twoCellAnchor>
  <xdr:twoCellAnchor editAs="oneCell">
    <xdr:from>
      <xdr:col>1</xdr:col>
      <xdr:colOff>1047115</xdr:colOff>
      <xdr:row>93</xdr:row>
      <xdr:rowOff>0</xdr:rowOff>
    </xdr:from>
    <xdr:to>
      <xdr:col>2</xdr:col>
      <xdr:colOff>175895</xdr:colOff>
      <xdr:row>93</xdr:row>
      <xdr:rowOff>33655</xdr:rowOff>
    </xdr:to>
    <xdr:pic>
      <xdr:nvPicPr>
        <xdr:cNvPr id="265" name="图片 16997"/>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9100" y="103047800"/>
          <a:ext cx="33655" cy="287020"/>
        </a:xfrm>
        <a:prstGeom prst="rect">
          <a:avLst/>
        </a:prstGeom>
        <a:noFill/>
        <a:ln w="9525">
          <a:noFill/>
        </a:ln>
      </xdr:spPr>
    </xdr:pic>
    <xdr:clientData/>
  </xdr:twoCellAnchor>
  <xdr:twoCellAnchor editAs="oneCell">
    <xdr:from>
      <xdr:col>1</xdr:col>
      <xdr:colOff>1047115</xdr:colOff>
      <xdr:row>93</xdr:row>
      <xdr:rowOff>0</xdr:rowOff>
    </xdr:from>
    <xdr:to>
      <xdr:col>2</xdr:col>
      <xdr:colOff>175895</xdr:colOff>
      <xdr:row>93</xdr:row>
      <xdr:rowOff>40005</xdr:rowOff>
    </xdr:to>
    <xdr:pic>
      <xdr:nvPicPr>
        <xdr:cNvPr id="266" name="图片 17322"/>
        <xdr:cNvPicPr>
          <a:picLocks noChangeAspect="1"/>
        </xdr:cNvPicPr>
      </xdr:nvPicPr>
      <xdr:blipFill>
        <a:blip r:embed="rId2">
          <a:clrChange>
            <a:clrFrom>
              <a:srgbClr val="FCFCFC"/>
            </a:clrFrom>
            <a:clrTo>
              <a:srgbClr val="FCFCFC">
                <a:alpha val="0"/>
              </a:srgbClr>
            </a:clrTo>
          </a:clrChange>
        </a:blip>
        <a:stretch>
          <a:fillRect/>
        </a:stretch>
      </xdr:blipFill>
      <xdr:spPr>
        <a:xfrm rot="4380000">
          <a:off x="1685925" y="103050975"/>
          <a:ext cx="40005" cy="287020"/>
        </a:xfrm>
        <a:prstGeom prst="rect">
          <a:avLst/>
        </a:prstGeom>
        <a:noFill/>
        <a:ln w="9525">
          <a:noFill/>
        </a:ln>
      </xdr:spPr>
    </xdr:pic>
    <xdr:clientData/>
  </xdr:twoCellAnchor>
  <xdr:twoCellAnchor editAs="oneCell">
    <xdr:from>
      <xdr:col>1</xdr:col>
      <xdr:colOff>876935</xdr:colOff>
      <xdr:row>93</xdr:row>
      <xdr:rowOff>0</xdr:rowOff>
    </xdr:from>
    <xdr:to>
      <xdr:col>1</xdr:col>
      <xdr:colOff>1125220</xdr:colOff>
      <xdr:row>93</xdr:row>
      <xdr:rowOff>13335</xdr:rowOff>
    </xdr:to>
    <xdr:pic>
      <xdr:nvPicPr>
        <xdr:cNvPr id="267" name="图片 1411" descr="C:\Users\ADMINI~1\AppData\Local\Temp\ksohtml\clip_image12905.png"/>
        <xdr:cNvPicPr>
          <a:picLocks noChangeAspect="1"/>
        </xdr:cNvPicPr>
      </xdr:nvPicPr>
      <xdr:blipFill>
        <a:blip r:embed="rId2"/>
        <a:stretch>
          <a:fillRect/>
        </a:stretch>
      </xdr:blipFill>
      <xdr:spPr>
        <a:xfrm rot="4380000">
          <a:off x="1510030" y="103057325"/>
          <a:ext cx="13335" cy="248285"/>
        </a:xfrm>
        <a:prstGeom prst="rect">
          <a:avLst/>
        </a:prstGeom>
        <a:noFill/>
        <a:ln w="9525">
          <a:noFill/>
        </a:ln>
      </xdr:spPr>
    </xdr:pic>
    <xdr:clientData/>
  </xdr:twoCellAnchor>
  <xdr:twoCellAnchor editAs="oneCell">
    <xdr:from>
      <xdr:col>5</xdr:col>
      <xdr:colOff>196850</xdr:colOff>
      <xdr:row>93</xdr:row>
      <xdr:rowOff>0</xdr:rowOff>
    </xdr:from>
    <xdr:to>
      <xdr:col>5</xdr:col>
      <xdr:colOff>220345</xdr:colOff>
      <xdr:row>93</xdr:row>
      <xdr:rowOff>13335</xdr:rowOff>
    </xdr:to>
    <xdr:pic>
      <xdr:nvPicPr>
        <xdr:cNvPr id="268" name="图片 1654" descr="C:\Users\ADMINI~1\AppData\Local\Temp\ksohtml\clip_image9742.png"/>
        <xdr:cNvPicPr>
          <a:picLocks noChangeAspect="1"/>
        </xdr:cNvPicPr>
      </xdr:nvPicPr>
      <xdr:blipFill>
        <a:blip r:embed="rId1"/>
        <a:stretch>
          <a:fillRect/>
        </a:stretch>
      </xdr:blipFill>
      <xdr:spPr>
        <a:xfrm rot="5160000">
          <a:off x="3940175" y="103169720"/>
          <a:ext cx="13335" cy="23495"/>
        </a:xfrm>
        <a:prstGeom prst="rect">
          <a:avLst/>
        </a:prstGeom>
        <a:noFill/>
        <a:ln w="9525">
          <a:noFill/>
        </a:ln>
      </xdr:spPr>
    </xdr:pic>
    <xdr:clientData/>
  </xdr:twoCellAnchor>
  <xdr:twoCellAnchor editAs="oneCell">
    <xdr:from>
      <xdr:col>5</xdr:col>
      <xdr:colOff>181610</xdr:colOff>
      <xdr:row>93</xdr:row>
      <xdr:rowOff>0</xdr:rowOff>
    </xdr:from>
    <xdr:to>
      <xdr:col>5</xdr:col>
      <xdr:colOff>204470</xdr:colOff>
      <xdr:row>93</xdr:row>
      <xdr:rowOff>13335</xdr:rowOff>
    </xdr:to>
    <xdr:pic>
      <xdr:nvPicPr>
        <xdr:cNvPr id="269" name="图片 1654" descr="C:\Users\ADMINI~1\AppData\Local\Temp\ksohtml\clip_image9742.png"/>
        <xdr:cNvPicPr>
          <a:picLocks noChangeAspect="1"/>
        </xdr:cNvPicPr>
      </xdr:nvPicPr>
      <xdr:blipFill>
        <a:blip r:embed="rId1"/>
        <a:stretch>
          <a:fillRect/>
        </a:stretch>
      </xdr:blipFill>
      <xdr:spPr>
        <a:xfrm rot="5160000">
          <a:off x="3924300" y="103169720"/>
          <a:ext cx="13335" cy="22860"/>
        </a:xfrm>
        <a:prstGeom prst="rect">
          <a:avLst/>
        </a:prstGeom>
        <a:noFill/>
        <a:ln w="9525">
          <a:noFill/>
        </a:ln>
      </xdr:spPr>
    </xdr:pic>
    <xdr:clientData/>
  </xdr:twoCellAnchor>
  <xdr:twoCellAnchor editAs="oneCell">
    <xdr:from>
      <xdr:col>1</xdr:col>
      <xdr:colOff>876935</xdr:colOff>
      <xdr:row>93</xdr:row>
      <xdr:rowOff>0</xdr:rowOff>
    </xdr:from>
    <xdr:to>
      <xdr:col>1</xdr:col>
      <xdr:colOff>1125220</xdr:colOff>
      <xdr:row>93</xdr:row>
      <xdr:rowOff>12700</xdr:rowOff>
    </xdr:to>
    <xdr:pic>
      <xdr:nvPicPr>
        <xdr:cNvPr id="270" name="图片 1411" descr="C:\Users\ADMINI~1\AppData\Local\Temp\ksohtml\clip_image12905.png"/>
        <xdr:cNvPicPr>
          <a:picLocks noChangeAspect="1"/>
        </xdr:cNvPicPr>
      </xdr:nvPicPr>
      <xdr:blipFill>
        <a:blip r:embed="rId2"/>
        <a:stretch>
          <a:fillRect/>
        </a:stretch>
      </xdr:blipFill>
      <xdr:spPr>
        <a:xfrm rot="4380000">
          <a:off x="1510030" y="103056690"/>
          <a:ext cx="12700" cy="248285"/>
        </a:xfrm>
        <a:prstGeom prst="rect">
          <a:avLst/>
        </a:prstGeom>
        <a:noFill/>
        <a:ln w="9525">
          <a:noFill/>
        </a:ln>
      </xdr:spPr>
    </xdr:pic>
    <xdr:clientData/>
  </xdr:twoCellAnchor>
  <xdr:twoCellAnchor editAs="oneCell">
    <xdr:from>
      <xdr:col>5</xdr:col>
      <xdr:colOff>196850</xdr:colOff>
      <xdr:row>93</xdr:row>
      <xdr:rowOff>0</xdr:rowOff>
    </xdr:from>
    <xdr:to>
      <xdr:col>5</xdr:col>
      <xdr:colOff>220345</xdr:colOff>
      <xdr:row>93</xdr:row>
      <xdr:rowOff>12700</xdr:rowOff>
    </xdr:to>
    <xdr:pic>
      <xdr:nvPicPr>
        <xdr:cNvPr id="271" name="图片 1654" descr="C:\Users\ADMINI~1\AppData\Local\Temp\ksohtml\clip_image9742.png"/>
        <xdr:cNvPicPr>
          <a:picLocks noChangeAspect="1"/>
        </xdr:cNvPicPr>
      </xdr:nvPicPr>
      <xdr:blipFill>
        <a:blip r:embed="rId1"/>
        <a:stretch>
          <a:fillRect/>
        </a:stretch>
      </xdr:blipFill>
      <xdr:spPr>
        <a:xfrm rot="5160000">
          <a:off x="3940175" y="103169085"/>
          <a:ext cx="12700" cy="2349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Z198"/>
  <sheetViews>
    <sheetView tabSelected="1" view="pageBreakPreview" zoomScaleNormal="85" workbookViewId="0">
      <pane ySplit="10" topLeftCell="A86" activePane="bottomLeft" state="frozen"/>
      <selection/>
      <selection pane="bottomLeft" activeCell="A101" sqref="A101"/>
    </sheetView>
  </sheetViews>
  <sheetFormatPr defaultColWidth="9" defaultRowHeight="245" customHeight="1"/>
  <cols>
    <col min="1" max="1" width="6.76666666666667" style="57" customWidth="1"/>
    <col min="2" max="2" width="15.2" style="58" customWidth="1"/>
    <col min="3" max="3" width="6.75833333333333" style="58" customWidth="1"/>
    <col min="4" max="4" width="7.64166666666667" style="58" customWidth="1"/>
    <col min="5" max="5" width="12.6916666666667" style="58" customWidth="1"/>
    <col min="6" max="6" width="43.3333333333333" style="59" customWidth="1"/>
    <col min="7" max="7" width="8.08333333333333" style="60" customWidth="1"/>
    <col min="8" max="8" width="12.1333333333333" style="61" customWidth="1"/>
    <col min="9" max="9" width="23" style="61" customWidth="1"/>
    <col min="10" max="10" width="17.7666666666667" style="61" customWidth="1"/>
    <col min="11" max="11" width="4.11666666666667" style="58" customWidth="1"/>
    <col min="12" max="12" width="4.55833333333333" style="62" customWidth="1"/>
    <col min="13" max="13" width="7.75" style="63" customWidth="1"/>
    <col min="14" max="14" width="8.675" style="63" customWidth="1"/>
    <col min="15" max="15" width="9.75" style="63" customWidth="1"/>
    <col min="16" max="16" width="7.05" style="63" customWidth="1"/>
    <col min="17" max="17" width="8.13333333333333" style="63" customWidth="1"/>
    <col min="18" max="18" width="7.05833333333333" style="63" customWidth="1"/>
    <col min="19" max="19" width="7.59166666666667" style="58" customWidth="1"/>
    <col min="20" max="20" width="12.8" style="58" customWidth="1"/>
    <col min="21" max="21" width="8.38333333333333" style="64" customWidth="1"/>
    <col min="22" max="22" width="7.49166666666667" style="5" customWidth="1"/>
    <col min="23" max="16384" width="9" style="5"/>
  </cols>
  <sheetData>
    <row r="1" s="5" customFormat="1" ht="32" customHeight="1" spans="1:21">
      <c r="A1" s="65" t="s">
        <v>0</v>
      </c>
      <c r="B1" s="66"/>
      <c r="C1" s="58"/>
      <c r="D1" s="58"/>
      <c r="E1" s="58"/>
      <c r="F1" s="59"/>
      <c r="G1" s="60"/>
      <c r="H1" s="61"/>
      <c r="I1" s="61"/>
      <c r="J1" s="61"/>
      <c r="K1" s="58"/>
      <c r="L1" s="62"/>
      <c r="M1" s="63"/>
      <c r="N1" s="63"/>
      <c r="O1" s="63"/>
      <c r="P1" s="63"/>
      <c r="Q1" s="63"/>
      <c r="R1" s="63"/>
      <c r="S1" s="58"/>
      <c r="T1" s="58"/>
      <c r="U1" s="64"/>
    </row>
    <row r="2" s="5" customFormat="1" ht="46" customHeight="1" spans="1:22">
      <c r="A2" s="67" t="s">
        <v>1</v>
      </c>
      <c r="B2" s="68"/>
      <c r="C2" s="68"/>
      <c r="D2" s="68"/>
      <c r="E2" s="68"/>
      <c r="F2" s="69"/>
      <c r="G2" s="70"/>
      <c r="H2" s="68"/>
      <c r="I2" s="68"/>
      <c r="J2" s="68"/>
      <c r="K2" s="68"/>
      <c r="L2" s="68"/>
      <c r="M2" s="147"/>
      <c r="N2" s="147"/>
      <c r="O2" s="147"/>
      <c r="P2" s="147"/>
      <c r="Q2" s="147"/>
      <c r="R2" s="147"/>
      <c r="S2" s="178"/>
      <c r="T2" s="178"/>
      <c r="U2" s="68"/>
      <c r="V2" s="179"/>
    </row>
    <row r="3" s="6" customFormat="1" ht="23" customHeight="1" spans="1:22">
      <c r="A3" s="71" t="s">
        <v>2</v>
      </c>
      <c r="B3" s="72" t="s">
        <v>3</v>
      </c>
      <c r="C3" s="72" t="s">
        <v>4</v>
      </c>
      <c r="D3" s="72" t="s">
        <v>5</v>
      </c>
      <c r="E3" s="72" t="s">
        <v>6</v>
      </c>
      <c r="F3" s="72" t="s">
        <v>7</v>
      </c>
      <c r="G3" s="73" t="s">
        <v>8</v>
      </c>
      <c r="H3" s="72" t="s">
        <v>9</v>
      </c>
      <c r="I3" s="72" t="s">
        <v>10</v>
      </c>
      <c r="J3" s="75"/>
      <c r="K3" s="75"/>
      <c r="L3" s="75"/>
      <c r="M3" s="148"/>
      <c r="N3" s="148"/>
      <c r="O3" s="148"/>
      <c r="P3" s="148"/>
      <c r="Q3" s="148"/>
      <c r="R3" s="148"/>
      <c r="S3" s="72" t="s">
        <v>11</v>
      </c>
      <c r="T3" s="72" t="s">
        <v>12</v>
      </c>
      <c r="U3" s="73" t="s">
        <v>13</v>
      </c>
      <c r="V3" s="72" t="s">
        <v>14</v>
      </c>
    </row>
    <row r="4" s="6" customFormat="1" ht="33" customHeight="1" spans="1:22">
      <c r="A4" s="74"/>
      <c r="B4" s="75"/>
      <c r="C4" s="75"/>
      <c r="D4" s="75"/>
      <c r="E4" s="75"/>
      <c r="F4" s="75"/>
      <c r="G4" s="76"/>
      <c r="H4" s="75"/>
      <c r="I4" s="72" t="s">
        <v>15</v>
      </c>
      <c r="J4" s="72" t="s">
        <v>16</v>
      </c>
      <c r="K4" s="72" t="s">
        <v>17</v>
      </c>
      <c r="L4" s="75"/>
      <c r="M4" s="149" t="s">
        <v>18</v>
      </c>
      <c r="N4" s="148"/>
      <c r="O4" s="148"/>
      <c r="P4" s="149" t="s">
        <v>19</v>
      </c>
      <c r="Q4" s="148"/>
      <c r="R4" s="148"/>
      <c r="S4" s="75"/>
      <c r="T4" s="75"/>
      <c r="U4" s="76"/>
      <c r="V4" s="75"/>
    </row>
    <row r="5" s="6" customFormat="1" ht="16" customHeight="1" spans="1:22">
      <c r="A5" s="74"/>
      <c r="B5" s="75"/>
      <c r="C5" s="75"/>
      <c r="D5" s="75"/>
      <c r="E5" s="75"/>
      <c r="F5" s="75"/>
      <c r="G5" s="76"/>
      <c r="H5" s="75"/>
      <c r="I5" s="75"/>
      <c r="J5" s="75"/>
      <c r="K5" s="75"/>
      <c r="L5" s="75"/>
      <c r="M5" s="148"/>
      <c r="N5" s="148"/>
      <c r="O5" s="148"/>
      <c r="P5" s="148"/>
      <c r="Q5" s="148"/>
      <c r="R5" s="148"/>
      <c r="S5" s="75"/>
      <c r="T5" s="75"/>
      <c r="U5" s="76"/>
      <c r="V5" s="75"/>
    </row>
    <row r="6" s="6" customFormat="1" ht="33" customHeight="1" spans="1:22">
      <c r="A6" s="74"/>
      <c r="B6" s="75"/>
      <c r="C6" s="75"/>
      <c r="D6" s="75"/>
      <c r="E6" s="75"/>
      <c r="F6" s="75"/>
      <c r="G6" s="76"/>
      <c r="H6" s="75"/>
      <c r="I6" s="75"/>
      <c r="J6" s="75"/>
      <c r="K6" s="72" t="s">
        <v>20</v>
      </c>
      <c r="L6" s="72" t="s">
        <v>21</v>
      </c>
      <c r="M6" s="149" t="s">
        <v>22</v>
      </c>
      <c r="N6" s="149" t="s">
        <v>23</v>
      </c>
      <c r="O6" s="149" t="s">
        <v>24</v>
      </c>
      <c r="P6" s="149" t="s">
        <v>22</v>
      </c>
      <c r="Q6" s="149" t="s">
        <v>25</v>
      </c>
      <c r="R6" s="149" t="s">
        <v>26</v>
      </c>
      <c r="S6" s="75"/>
      <c r="T6" s="75"/>
      <c r="U6" s="76"/>
      <c r="V6" s="75"/>
    </row>
    <row r="7" s="6" customFormat="1" ht="48" customHeight="1" spans="1:22">
      <c r="A7" s="74"/>
      <c r="B7" s="75"/>
      <c r="C7" s="75"/>
      <c r="D7" s="75"/>
      <c r="E7" s="75"/>
      <c r="F7" s="75"/>
      <c r="G7" s="76"/>
      <c r="H7" s="75"/>
      <c r="I7" s="75"/>
      <c r="J7" s="75"/>
      <c r="K7" s="75"/>
      <c r="L7" s="75"/>
      <c r="M7" s="148"/>
      <c r="N7" s="148"/>
      <c r="O7" s="148"/>
      <c r="P7" s="148"/>
      <c r="Q7" s="148"/>
      <c r="R7" s="148"/>
      <c r="S7" s="75"/>
      <c r="T7" s="75"/>
      <c r="U7" s="76"/>
      <c r="V7" s="75"/>
    </row>
    <row r="8" s="7" customFormat="1" ht="27" customHeight="1" spans="1:22">
      <c r="A8" s="77" t="s">
        <v>27</v>
      </c>
      <c r="B8" s="78"/>
      <c r="C8" s="78"/>
      <c r="D8" s="78"/>
      <c r="E8" s="36"/>
      <c r="F8" s="79"/>
      <c r="G8" s="80">
        <f>G9+G115+G122+G183+G193</f>
        <v>40297.9034</v>
      </c>
      <c r="H8" s="81"/>
      <c r="I8" s="81"/>
      <c r="J8" s="81"/>
      <c r="K8" s="36"/>
      <c r="L8" s="36"/>
      <c r="M8" s="150"/>
      <c r="N8" s="150"/>
      <c r="O8" s="150"/>
      <c r="P8" s="150"/>
      <c r="Q8" s="150"/>
      <c r="R8" s="150"/>
      <c r="S8" s="36"/>
      <c r="T8" s="36"/>
      <c r="U8" s="80"/>
      <c r="V8" s="81"/>
    </row>
    <row r="9" s="7" customFormat="1" ht="30" customHeight="1" spans="1:22">
      <c r="A9" s="77" t="s">
        <v>28</v>
      </c>
      <c r="B9" s="82" t="s">
        <v>29</v>
      </c>
      <c r="C9" s="83"/>
      <c r="D9" s="83"/>
      <c r="E9" s="36"/>
      <c r="F9" s="79"/>
      <c r="G9" s="80">
        <f>G10+G65+G70+G86+G106+G104</f>
        <v>20920.3</v>
      </c>
      <c r="H9" s="81"/>
      <c r="I9" s="81"/>
      <c r="J9" s="81"/>
      <c r="K9" s="36"/>
      <c r="L9" s="36"/>
      <c r="M9" s="150"/>
      <c r="N9" s="150"/>
      <c r="O9" s="150"/>
      <c r="P9" s="150"/>
      <c r="Q9" s="150"/>
      <c r="R9" s="150"/>
      <c r="S9" s="36"/>
      <c r="T9" s="36"/>
      <c r="U9" s="36"/>
      <c r="V9" s="81"/>
    </row>
    <row r="10" s="7" customFormat="1" ht="30" customHeight="1" spans="1:22">
      <c r="A10" s="77" t="s">
        <v>30</v>
      </c>
      <c r="B10" s="78"/>
      <c r="C10" s="78"/>
      <c r="D10" s="36"/>
      <c r="E10" s="36"/>
      <c r="F10" s="79"/>
      <c r="G10" s="80">
        <f>G11+G12+G18+G31+G39+G48+G59+G60+G61+G62+G64+G13+G63</f>
        <v>11703.5</v>
      </c>
      <c r="H10" s="81"/>
      <c r="I10" s="81"/>
      <c r="J10" s="81"/>
      <c r="K10" s="36"/>
      <c r="L10" s="36"/>
      <c r="M10" s="150"/>
      <c r="N10" s="150"/>
      <c r="O10" s="150"/>
      <c r="P10" s="150"/>
      <c r="Q10" s="150"/>
      <c r="R10" s="150"/>
      <c r="S10" s="36"/>
      <c r="T10" s="36"/>
      <c r="U10" s="36"/>
      <c r="V10" s="81"/>
    </row>
    <row r="11" s="8" customFormat="1" ht="53" customHeight="1" spans="1:22">
      <c r="A11" s="78" t="s">
        <v>31</v>
      </c>
      <c r="B11" s="82" t="s">
        <v>32</v>
      </c>
      <c r="C11" s="84" t="s">
        <v>33</v>
      </c>
      <c r="D11" s="36" t="s">
        <v>34</v>
      </c>
      <c r="E11" s="84" t="s">
        <v>35</v>
      </c>
      <c r="F11" s="85" t="s">
        <v>36</v>
      </c>
      <c r="G11" s="80">
        <v>60</v>
      </c>
      <c r="H11" s="86" t="s">
        <v>37</v>
      </c>
      <c r="I11" s="86" t="s">
        <v>38</v>
      </c>
      <c r="J11" s="86" t="s">
        <v>39</v>
      </c>
      <c r="K11" s="36">
        <v>16</v>
      </c>
      <c r="L11" s="36">
        <v>62</v>
      </c>
      <c r="M11" s="150">
        <v>0.159</v>
      </c>
      <c r="N11" s="150">
        <v>0.159</v>
      </c>
      <c r="O11" s="150">
        <v>0</v>
      </c>
      <c r="P11" s="150">
        <v>0.577</v>
      </c>
      <c r="Q11" s="150">
        <v>0.577</v>
      </c>
      <c r="R11" s="150">
        <v>0</v>
      </c>
      <c r="S11" s="84" t="s">
        <v>40</v>
      </c>
      <c r="T11" s="84" t="s">
        <v>41</v>
      </c>
      <c r="U11" s="180">
        <v>2024.11</v>
      </c>
      <c r="V11" s="36"/>
    </row>
    <row r="12" s="8" customFormat="1" ht="72" customHeight="1" spans="1:22">
      <c r="A12" s="78" t="s">
        <v>42</v>
      </c>
      <c r="B12" s="82" t="s">
        <v>43</v>
      </c>
      <c r="C12" s="84" t="s">
        <v>33</v>
      </c>
      <c r="D12" s="36" t="s">
        <v>34</v>
      </c>
      <c r="E12" s="84" t="s">
        <v>35</v>
      </c>
      <c r="F12" s="85" t="s">
        <v>44</v>
      </c>
      <c r="G12" s="80">
        <v>400</v>
      </c>
      <c r="H12" s="86" t="s">
        <v>37</v>
      </c>
      <c r="I12" s="86" t="s">
        <v>45</v>
      </c>
      <c r="J12" s="86" t="s">
        <v>46</v>
      </c>
      <c r="K12" s="36">
        <v>46</v>
      </c>
      <c r="L12" s="36">
        <v>95</v>
      </c>
      <c r="M12" s="150">
        <v>0.2035</v>
      </c>
      <c r="N12" s="150">
        <v>0.2005</v>
      </c>
      <c r="O12" s="150">
        <v>0.003</v>
      </c>
      <c r="P12" s="150">
        <v>0.7302</v>
      </c>
      <c r="Q12" s="150">
        <v>1.0712</v>
      </c>
      <c r="R12" s="150"/>
      <c r="S12" s="84" t="s">
        <v>40</v>
      </c>
      <c r="T12" s="84" t="s">
        <v>41</v>
      </c>
      <c r="U12" s="36">
        <v>2024.11</v>
      </c>
      <c r="V12" s="36"/>
    </row>
    <row r="13" s="9" customFormat="1" ht="34" customHeight="1" spans="1:22">
      <c r="A13" s="78" t="s">
        <v>47</v>
      </c>
      <c r="B13" s="82" t="s">
        <v>48</v>
      </c>
      <c r="C13" s="36"/>
      <c r="D13" s="36"/>
      <c r="E13" s="36"/>
      <c r="F13" s="87"/>
      <c r="G13" s="88">
        <f>G14+G15+G17+G16</f>
        <v>2771</v>
      </c>
      <c r="H13" s="81"/>
      <c r="I13" s="81"/>
      <c r="J13" s="151"/>
      <c r="K13" s="36"/>
      <c r="L13" s="36"/>
      <c r="M13" s="150"/>
      <c r="N13" s="150"/>
      <c r="O13" s="150"/>
      <c r="P13" s="150"/>
      <c r="Q13" s="150"/>
      <c r="R13" s="150"/>
      <c r="S13" s="36"/>
      <c r="T13" s="36"/>
      <c r="U13" s="36"/>
      <c r="V13" s="164"/>
    </row>
    <row r="14" s="9" customFormat="1" ht="59" customHeight="1" spans="1:22">
      <c r="A14" s="89" t="s">
        <v>49</v>
      </c>
      <c r="B14" s="84" t="s">
        <v>50</v>
      </c>
      <c r="C14" s="84" t="s">
        <v>33</v>
      </c>
      <c r="D14" s="36" t="s">
        <v>34</v>
      </c>
      <c r="E14" s="84" t="s">
        <v>35</v>
      </c>
      <c r="F14" s="90" t="s">
        <v>51</v>
      </c>
      <c r="G14" s="88">
        <v>2600</v>
      </c>
      <c r="H14" s="86" t="s">
        <v>52</v>
      </c>
      <c r="I14" s="86" t="s">
        <v>53</v>
      </c>
      <c r="J14" s="152" t="s">
        <v>54</v>
      </c>
      <c r="K14" s="36">
        <v>3</v>
      </c>
      <c r="L14" s="36">
        <v>10</v>
      </c>
      <c r="M14" s="150">
        <f>N14+O14</f>
        <v>0.025</v>
      </c>
      <c r="N14" s="150">
        <v>0.005</v>
      </c>
      <c r="O14" s="150">
        <v>0.02</v>
      </c>
      <c r="P14" s="150">
        <f>Q14+R14</f>
        <v>0.06</v>
      </c>
      <c r="Q14" s="150">
        <v>0.01</v>
      </c>
      <c r="R14" s="150">
        <v>0.05</v>
      </c>
      <c r="S14" s="84" t="s">
        <v>40</v>
      </c>
      <c r="T14" s="84" t="s">
        <v>41</v>
      </c>
      <c r="U14" s="36">
        <v>2024.11</v>
      </c>
      <c r="V14" s="164"/>
    </row>
    <row r="15" s="9" customFormat="1" ht="61" customHeight="1" spans="1:22">
      <c r="A15" s="89" t="s">
        <v>55</v>
      </c>
      <c r="B15" s="84" t="s">
        <v>56</v>
      </c>
      <c r="C15" s="84" t="s">
        <v>33</v>
      </c>
      <c r="D15" s="36" t="s">
        <v>34</v>
      </c>
      <c r="E15" s="84" t="s">
        <v>57</v>
      </c>
      <c r="F15" s="90" t="s">
        <v>58</v>
      </c>
      <c r="G15" s="88">
        <v>21</v>
      </c>
      <c r="H15" s="86" t="s">
        <v>52</v>
      </c>
      <c r="I15" s="86" t="s">
        <v>59</v>
      </c>
      <c r="J15" s="151"/>
      <c r="K15" s="36"/>
      <c r="L15" s="36"/>
      <c r="M15" s="150"/>
      <c r="N15" s="150"/>
      <c r="O15" s="150"/>
      <c r="P15" s="150"/>
      <c r="Q15" s="150"/>
      <c r="R15" s="150"/>
      <c r="S15" s="84" t="s">
        <v>40</v>
      </c>
      <c r="T15" s="84" t="s">
        <v>60</v>
      </c>
      <c r="U15" s="36">
        <v>2024.11</v>
      </c>
      <c r="V15" s="164"/>
    </row>
    <row r="16" s="10" customFormat="1" ht="94" customHeight="1" spans="1:22">
      <c r="A16" s="91" t="s">
        <v>61</v>
      </c>
      <c r="B16" s="92" t="s">
        <v>62</v>
      </c>
      <c r="C16" s="92" t="s">
        <v>33</v>
      </c>
      <c r="D16" s="93" t="s">
        <v>63</v>
      </c>
      <c r="E16" s="92" t="s">
        <v>64</v>
      </c>
      <c r="F16" s="94" t="s">
        <v>65</v>
      </c>
      <c r="G16" s="95">
        <v>50</v>
      </c>
      <c r="H16" s="96" t="s">
        <v>52</v>
      </c>
      <c r="I16" s="94" t="s">
        <v>66</v>
      </c>
      <c r="J16" s="94" t="s">
        <v>67</v>
      </c>
      <c r="K16" s="153">
        <v>1</v>
      </c>
      <c r="L16" s="153">
        <v>1</v>
      </c>
      <c r="M16" s="153">
        <v>0.03</v>
      </c>
      <c r="N16" s="153">
        <v>0.01</v>
      </c>
      <c r="O16" s="153">
        <v>0.02</v>
      </c>
      <c r="P16" s="153">
        <v>0.15</v>
      </c>
      <c r="Q16" s="153">
        <v>0.05</v>
      </c>
      <c r="R16" s="153">
        <v>0.1</v>
      </c>
      <c r="S16" s="161" t="s">
        <v>68</v>
      </c>
      <c r="T16" s="92" t="s">
        <v>69</v>
      </c>
      <c r="U16" s="181">
        <v>2024.11</v>
      </c>
      <c r="V16" s="182"/>
    </row>
    <row r="17" s="11" customFormat="1" ht="116" customHeight="1" spans="1:22">
      <c r="A17" s="89" t="s">
        <v>70</v>
      </c>
      <c r="B17" s="84" t="s">
        <v>71</v>
      </c>
      <c r="C17" s="84" t="s">
        <v>33</v>
      </c>
      <c r="D17" s="36" t="s">
        <v>34</v>
      </c>
      <c r="E17" s="84" t="s">
        <v>72</v>
      </c>
      <c r="F17" s="97" t="s">
        <v>73</v>
      </c>
      <c r="G17" s="80">
        <v>100</v>
      </c>
      <c r="H17" s="98" t="s">
        <v>52</v>
      </c>
      <c r="I17" s="86" t="s">
        <v>74</v>
      </c>
      <c r="J17" s="86" t="s">
        <v>75</v>
      </c>
      <c r="K17" s="36">
        <v>0</v>
      </c>
      <c r="L17" s="154">
        <v>2</v>
      </c>
      <c r="M17" s="155">
        <v>0.1199</v>
      </c>
      <c r="N17" s="155">
        <v>0.0198</v>
      </c>
      <c r="O17" s="155">
        <v>0.1001</v>
      </c>
      <c r="P17" s="155">
        <v>0.4621</v>
      </c>
      <c r="Q17" s="155">
        <v>0.0776</v>
      </c>
      <c r="R17" s="155">
        <v>0.3845</v>
      </c>
      <c r="S17" s="84" t="s">
        <v>40</v>
      </c>
      <c r="T17" s="84" t="s">
        <v>76</v>
      </c>
      <c r="U17" s="36">
        <v>2024.11</v>
      </c>
      <c r="V17" s="36"/>
    </row>
    <row r="18" s="12" customFormat="1" ht="36" customHeight="1" spans="1:22">
      <c r="A18" s="99" t="s">
        <v>77</v>
      </c>
      <c r="B18" s="82" t="s">
        <v>78</v>
      </c>
      <c r="C18" s="36"/>
      <c r="D18" s="36"/>
      <c r="E18" s="36"/>
      <c r="F18" s="79"/>
      <c r="G18" s="100">
        <f>SUM(G19:G30)</f>
        <v>1459</v>
      </c>
      <c r="H18" s="81"/>
      <c r="I18" s="81"/>
      <c r="J18" s="81"/>
      <c r="K18" s="36"/>
      <c r="L18" s="36"/>
      <c r="M18" s="150"/>
      <c r="N18" s="150"/>
      <c r="O18" s="150"/>
      <c r="P18" s="150"/>
      <c r="Q18" s="150"/>
      <c r="R18" s="150"/>
      <c r="S18" s="36"/>
      <c r="T18" s="36"/>
      <c r="U18" s="183"/>
      <c r="V18" s="36"/>
    </row>
    <row r="19" s="12" customFormat="1" ht="90" customHeight="1" spans="1:22">
      <c r="A19" s="89" t="s">
        <v>79</v>
      </c>
      <c r="B19" s="101" t="s">
        <v>80</v>
      </c>
      <c r="C19" s="102" t="s">
        <v>33</v>
      </c>
      <c r="D19" s="103" t="s">
        <v>34</v>
      </c>
      <c r="E19" s="102" t="s">
        <v>81</v>
      </c>
      <c r="F19" s="97" t="s">
        <v>82</v>
      </c>
      <c r="G19" s="104">
        <v>264</v>
      </c>
      <c r="H19" s="98" t="s">
        <v>37</v>
      </c>
      <c r="I19" s="98" t="s">
        <v>83</v>
      </c>
      <c r="J19" s="98" t="s">
        <v>84</v>
      </c>
      <c r="K19" s="156">
        <v>10</v>
      </c>
      <c r="L19" s="156">
        <v>63</v>
      </c>
      <c r="M19" s="157">
        <v>0.0316</v>
      </c>
      <c r="N19" s="157">
        <v>0.0031</v>
      </c>
      <c r="O19" s="157">
        <v>0.0285</v>
      </c>
      <c r="P19" s="157">
        <v>0.1122</v>
      </c>
      <c r="Q19" s="157">
        <v>0.0124</v>
      </c>
      <c r="R19" s="157">
        <v>0.0998</v>
      </c>
      <c r="S19" s="102" t="s">
        <v>40</v>
      </c>
      <c r="T19" s="102" t="s">
        <v>85</v>
      </c>
      <c r="U19" s="103">
        <v>2024.11</v>
      </c>
      <c r="V19" s="36"/>
    </row>
    <row r="20" s="12" customFormat="1" ht="83" customHeight="1" spans="1:22">
      <c r="A20" s="89" t="s">
        <v>86</v>
      </c>
      <c r="B20" s="105" t="s">
        <v>87</v>
      </c>
      <c r="C20" s="102" t="s">
        <v>33</v>
      </c>
      <c r="D20" s="103" t="s">
        <v>34</v>
      </c>
      <c r="E20" s="102" t="s">
        <v>88</v>
      </c>
      <c r="F20" s="97" t="s">
        <v>89</v>
      </c>
      <c r="G20" s="104">
        <v>80</v>
      </c>
      <c r="H20" s="98" t="s">
        <v>37</v>
      </c>
      <c r="I20" s="106" t="s">
        <v>90</v>
      </c>
      <c r="J20" s="98" t="s">
        <v>84</v>
      </c>
      <c r="K20" s="156">
        <v>6</v>
      </c>
      <c r="L20" s="156">
        <v>51</v>
      </c>
      <c r="M20" s="157">
        <v>0.101</v>
      </c>
      <c r="N20" s="157">
        <v>0.051</v>
      </c>
      <c r="O20" s="157">
        <v>0.05</v>
      </c>
      <c r="P20" s="157">
        <v>0.177</v>
      </c>
      <c r="Q20" s="157">
        <v>0.002</v>
      </c>
      <c r="R20" s="157">
        <v>0.175</v>
      </c>
      <c r="S20" s="102" t="s">
        <v>40</v>
      </c>
      <c r="T20" s="102" t="s">
        <v>85</v>
      </c>
      <c r="U20" s="103">
        <v>2024.11</v>
      </c>
      <c r="V20" s="36"/>
    </row>
    <row r="21" s="12" customFormat="1" ht="82" customHeight="1" spans="1:22">
      <c r="A21" s="89" t="s">
        <v>91</v>
      </c>
      <c r="B21" s="101" t="s">
        <v>92</v>
      </c>
      <c r="C21" s="102" t="s">
        <v>33</v>
      </c>
      <c r="D21" s="103" t="s">
        <v>34</v>
      </c>
      <c r="E21" s="102" t="s">
        <v>93</v>
      </c>
      <c r="F21" s="97" t="s">
        <v>94</v>
      </c>
      <c r="G21" s="104">
        <v>60</v>
      </c>
      <c r="H21" s="98" t="s">
        <v>37</v>
      </c>
      <c r="I21" s="98" t="s">
        <v>95</v>
      </c>
      <c r="J21" s="98" t="s">
        <v>96</v>
      </c>
      <c r="K21" s="156">
        <v>6</v>
      </c>
      <c r="L21" s="156">
        <v>42</v>
      </c>
      <c r="M21" s="157">
        <v>0.0379</v>
      </c>
      <c r="N21" s="157">
        <v>0.0096</v>
      </c>
      <c r="O21" s="157">
        <v>0.0283</v>
      </c>
      <c r="P21" s="157">
        <v>0.1374</v>
      </c>
      <c r="Q21" s="157">
        <v>0.0384</v>
      </c>
      <c r="R21" s="157">
        <v>0.099</v>
      </c>
      <c r="S21" s="102" t="s">
        <v>40</v>
      </c>
      <c r="T21" s="102" t="s">
        <v>85</v>
      </c>
      <c r="U21" s="103">
        <v>2024.11</v>
      </c>
      <c r="V21" s="36"/>
    </row>
    <row r="22" s="12" customFormat="1" ht="57" customHeight="1" spans="1:22">
      <c r="A22" s="89" t="s">
        <v>97</v>
      </c>
      <c r="B22" s="101" t="s">
        <v>98</v>
      </c>
      <c r="C22" s="102" t="s">
        <v>33</v>
      </c>
      <c r="D22" s="103" t="s">
        <v>34</v>
      </c>
      <c r="E22" s="102" t="s">
        <v>99</v>
      </c>
      <c r="F22" s="97" t="s">
        <v>100</v>
      </c>
      <c r="G22" s="104">
        <v>20</v>
      </c>
      <c r="H22" s="98" t="s">
        <v>37</v>
      </c>
      <c r="I22" s="98" t="s">
        <v>101</v>
      </c>
      <c r="J22" s="98" t="s">
        <v>102</v>
      </c>
      <c r="K22" s="156">
        <v>6</v>
      </c>
      <c r="L22" s="156">
        <v>58</v>
      </c>
      <c r="M22" s="157">
        <v>0.12</v>
      </c>
      <c r="N22" s="157">
        <v>0.012</v>
      </c>
      <c r="O22" s="157">
        <v>0.108</v>
      </c>
      <c r="P22" s="157">
        <v>0.312</v>
      </c>
      <c r="Q22" s="157">
        <v>0.0312</v>
      </c>
      <c r="R22" s="157">
        <v>0.2808</v>
      </c>
      <c r="S22" s="102" t="s">
        <v>40</v>
      </c>
      <c r="T22" s="102" t="s">
        <v>85</v>
      </c>
      <c r="U22" s="103">
        <v>2024.11</v>
      </c>
      <c r="V22" s="36"/>
    </row>
    <row r="23" s="12" customFormat="1" ht="64" customHeight="1" spans="1:22">
      <c r="A23" s="89" t="s">
        <v>103</v>
      </c>
      <c r="B23" s="101" t="s">
        <v>104</v>
      </c>
      <c r="C23" s="102" t="s">
        <v>33</v>
      </c>
      <c r="D23" s="103" t="s">
        <v>34</v>
      </c>
      <c r="E23" s="102" t="s">
        <v>105</v>
      </c>
      <c r="F23" s="97" t="s">
        <v>106</v>
      </c>
      <c r="G23" s="104">
        <v>45</v>
      </c>
      <c r="H23" s="98" t="s">
        <v>37</v>
      </c>
      <c r="I23" s="98" t="s">
        <v>107</v>
      </c>
      <c r="J23" s="158" t="s">
        <v>108</v>
      </c>
      <c r="K23" s="156">
        <v>11</v>
      </c>
      <c r="L23" s="156">
        <v>28</v>
      </c>
      <c r="M23" s="157">
        <v>0.130769230769231</v>
      </c>
      <c r="N23" s="157">
        <v>0.0161538461538462</v>
      </c>
      <c r="O23" s="157">
        <v>0.114615384615385</v>
      </c>
      <c r="P23" s="157">
        <v>0.34</v>
      </c>
      <c r="Q23" s="157">
        <v>0.042</v>
      </c>
      <c r="R23" s="157">
        <v>0.298</v>
      </c>
      <c r="S23" s="102" t="s">
        <v>40</v>
      </c>
      <c r="T23" s="102" t="s">
        <v>85</v>
      </c>
      <c r="U23" s="103">
        <v>2024.11</v>
      </c>
      <c r="V23" s="36"/>
    </row>
    <row r="24" s="5" customFormat="1" ht="89.25" customHeight="1" spans="1:22">
      <c r="A24" s="89" t="s">
        <v>109</v>
      </c>
      <c r="B24" s="101" t="s">
        <v>110</v>
      </c>
      <c r="C24" s="103" t="s">
        <v>111</v>
      </c>
      <c r="D24" s="103" t="s">
        <v>34</v>
      </c>
      <c r="E24" s="103" t="s">
        <v>112</v>
      </c>
      <c r="F24" s="97" t="s">
        <v>113</v>
      </c>
      <c r="G24" s="104">
        <v>50</v>
      </c>
      <c r="H24" s="106" t="s">
        <v>114</v>
      </c>
      <c r="I24" s="98" t="s">
        <v>83</v>
      </c>
      <c r="J24" s="98" t="s">
        <v>115</v>
      </c>
      <c r="K24" s="156"/>
      <c r="L24" s="156">
        <v>2</v>
      </c>
      <c r="M24" s="157">
        <v>0.0033</v>
      </c>
      <c r="N24" s="157">
        <v>0.0012</v>
      </c>
      <c r="O24" s="157">
        <v>0.0021</v>
      </c>
      <c r="P24" s="157">
        <v>0.0047</v>
      </c>
      <c r="Q24" s="157">
        <v>0.0012</v>
      </c>
      <c r="R24" s="157">
        <v>0.0035</v>
      </c>
      <c r="S24" s="103" t="s">
        <v>116</v>
      </c>
      <c r="T24" s="102" t="s">
        <v>117</v>
      </c>
      <c r="U24" s="103">
        <v>2024.11</v>
      </c>
      <c r="V24" s="184"/>
    </row>
    <row r="25" s="12" customFormat="1" ht="90.75" customHeight="1" spans="1:22">
      <c r="A25" s="89" t="s">
        <v>118</v>
      </c>
      <c r="B25" s="101" t="s">
        <v>119</v>
      </c>
      <c r="C25" s="102" t="s">
        <v>33</v>
      </c>
      <c r="D25" s="103" t="s">
        <v>34</v>
      </c>
      <c r="E25" s="102" t="s">
        <v>120</v>
      </c>
      <c r="F25" s="97" t="s">
        <v>121</v>
      </c>
      <c r="G25" s="104">
        <v>30</v>
      </c>
      <c r="H25" s="98" t="s">
        <v>37</v>
      </c>
      <c r="I25" s="106" t="s">
        <v>90</v>
      </c>
      <c r="J25" s="98" t="s">
        <v>122</v>
      </c>
      <c r="K25" s="156">
        <v>2</v>
      </c>
      <c r="L25" s="156">
        <v>5</v>
      </c>
      <c r="M25" s="157">
        <v>0.01</v>
      </c>
      <c r="N25" s="157">
        <v>0.003</v>
      </c>
      <c r="O25" s="157">
        <v>0.007</v>
      </c>
      <c r="P25" s="157">
        <v>0.05</v>
      </c>
      <c r="Q25" s="157">
        <v>0.01</v>
      </c>
      <c r="R25" s="157">
        <v>0.04</v>
      </c>
      <c r="S25" s="102" t="s">
        <v>40</v>
      </c>
      <c r="T25" s="102" t="s">
        <v>123</v>
      </c>
      <c r="U25" s="103">
        <v>2024.11</v>
      </c>
      <c r="V25" s="184"/>
    </row>
    <row r="26" s="12" customFormat="1" ht="124" customHeight="1" spans="1:22">
      <c r="A26" s="89" t="s">
        <v>124</v>
      </c>
      <c r="B26" s="101" t="s">
        <v>125</v>
      </c>
      <c r="C26" s="101" t="s">
        <v>126</v>
      </c>
      <c r="D26" s="103" t="s">
        <v>34</v>
      </c>
      <c r="E26" s="101" t="s">
        <v>127</v>
      </c>
      <c r="F26" s="107" t="s">
        <v>128</v>
      </c>
      <c r="G26" s="108">
        <v>20</v>
      </c>
      <c r="H26" s="98" t="s">
        <v>129</v>
      </c>
      <c r="I26" s="101" t="s">
        <v>130</v>
      </c>
      <c r="J26" s="101" t="s">
        <v>131</v>
      </c>
      <c r="K26" s="105"/>
      <c r="L26" s="105">
        <v>1</v>
      </c>
      <c r="M26" s="159">
        <v>0.179</v>
      </c>
      <c r="N26" s="159"/>
      <c r="O26" s="159">
        <v>0.179</v>
      </c>
      <c r="P26" s="159">
        <v>0.903</v>
      </c>
      <c r="Q26" s="159"/>
      <c r="R26" s="159">
        <v>0.903</v>
      </c>
      <c r="S26" s="101" t="s">
        <v>40</v>
      </c>
      <c r="T26" s="101" t="s">
        <v>132</v>
      </c>
      <c r="U26" s="105">
        <v>2024.11</v>
      </c>
      <c r="V26" s="105"/>
    </row>
    <row r="27" s="13" customFormat="1" ht="96" customHeight="1" spans="1:22">
      <c r="A27" s="89" t="s">
        <v>133</v>
      </c>
      <c r="B27" s="101" t="s">
        <v>134</v>
      </c>
      <c r="C27" s="101" t="s">
        <v>33</v>
      </c>
      <c r="D27" s="109" t="s">
        <v>34</v>
      </c>
      <c r="E27" s="101" t="s">
        <v>135</v>
      </c>
      <c r="F27" s="107" t="s">
        <v>136</v>
      </c>
      <c r="G27" s="108">
        <v>360</v>
      </c>
      <c r="H27" s="98" t="s">
        <v>37</v>
      </c>
      <c r="I27" s="160" t="s">
        <v>137</v>
      </c>
      <c r="J27" s="160" t="s">
        <v>138</v>
      </c>
      <c r="K27" s="105"/>
      <c r="L27" s="105">
        <v>15</v>
      </c>
      <c r="M27" s="157">
        <v>0.0401</v>
      </c>
      <c r="N27" s="159">
        <v>0.0041</v>
      </c>
      <c r="O27" s="159">
        <v>0.036</v>
      </c>
      <c r="P27" s="157">
        <v>0.14</v>
      </c>
      <c r="Q27" s="159">
        <v>0.014</v>
      </c>
      <c r="R27" s="159">
        <v>0.126</v>
      </c>
      <c r="S27" s="102" t="s">
        <v>40</v>
      </c>
      <c r="T27" s="102" t="s">
        <v>139</v>
      </c>
      <c r="U27" s="103">
        <v>2024.11</v>
      </c>
      <c r="V27" s="185"/>
    </row>
    <row r="28" s="14" customFormat="1" ht="72" customHeight="1" spans="1:22">
      <c r="A28" s="89" t="s">
        <v>140</v>
      </c>
      <c r="B28" s="101" t="s">
        <v>141</v>
      </c>
      <c r="C28" s="102" t="s">
        <v>33</v>
      </c>
      <c r="D28" s="103" t="s">
        <v>34</v>
      </c>
      <c r="E28" s="102" t="s">
        <v>142</v>
      </c>
      <c r="F28" s="97" t="s">
        <v>143</v>
      </c>
      <c r="G28" s="104">
        <v>180</v>
      </c>
      <c r="H28" s="98" t="s">
        <v>37</v>
      </c>
      <c r="I28" s="158" t="s">
        <v>144</v>
      </c>
      <c r="J28" s="98" t="s">
        <v>145</v>
      </c>
      <c r="K28" s="156"/>
      <c r="L28" s="156">
        <v>10</v>
      </c>
      <c r="M28" s="157">
        <v>0.025</v>
      </c>
      <c r="N28" s="157">
        <v>0.0025</v>
      </c>
      <c r="O28" s="157">
        <v>0.0225</v>
      </c>
      <c r="P28" s="157">
        <f t="shared" ref="P28:R28" si="0">M28*3.5</f>
        <v>0.0875</v>
      </c>
      <c r="Q28" s="157">
        <f t="shared" si="0"/>
        <v>0.00875</v>
      </c>
      <c r="R28" s="157">
        <f t="shared" si="0"/>
        <v>0.07875</v>
      </c>
      <c r="S28" s="102" t="s">
        <v>40</v>
      </c>
      <c r="T28" s="102" t="s">
        <v>139</v>
      </c>
      <c r="U28" s="103">
        <v>2024.11</v>
      </c>
      <c r="V28" s="186"/>
    </row>
    <row r="29" s="15" customFormat="1" ht="72" customHeight="1" spans="1:22">
      <c r="A29" s="110" t="s">
        <v>146</v>
      </c>
      <c r="B29" s="92" t="s">
        <v>147</v>
      </c>
      <c r="C29" s="111" t="s">
        <v>33</v>
      </c>
      <c r="D29" s="112" t="s">
        <v>34</v>
      </c>
      <c r="E29" s="92" t="s">
        <v>148</v>
      </c>
      <c r="F29" s="94" t="s">
        <v>149</v>
      </c>
      <c r="G29" s="113">
        <v>300</v>
      </c>
      <c r="H29" s="114" t="s">
        <v>129</v>
      </c>
      <c r="I29" s="161" t="s">
        <v>150</v>
      </c>
      <c r="J29" s="161" t="s">
        <v>151</v>
      </c>
      <c r="K29" s="162">
        <v>2</v>
      </c>
      <c r="L29" s="162">
        <v>33</v>
      </c>
      <c r="M29" s="162">
        <v>0.3459</v>
      </c>
      <c r="N29" s="162">
        <v>0.0741</v>
      </c>
      <c r="O29" s="162">
        <v>0.2718</v>
      </c>
      <c r="P29" s="162">
        <v>1.2106</v>
      </c>
      <c r="Q29" s="162">
        <v>0.2593</v>
      </c>
      <c r="R29" s="162">
        <v>0.9513</v>
      </c>
      <c r="S29" s="92" t="s">
        <v>40</v>
      </c>
      <c r="T29" s="187" t="s">
        <v>152</v>
      </c>
      <c r="U29" s="103">
        <v>2024.11</v>
      </c>
      <c r="V29" s="182"/>
    </row>
    <row r="30" s="10" customFormat="1" ht="156" customHeight="1" spans="1:22">
      <c r="A30" s="89" t="s">
        <v>153</v>
      </c>
      <c r="B30" s="115" t="s">
        <v>154</v>
      </c>
      <c r="C30" s="116" t="s">
        <v>33</v>
      </c>
      <c r="D30" s="115" t="s">
        <v>34</v>
      </c>
      <c r="E30" s="115" t="s">
        <v>155</v>
      </c>
      <c r="F30" s="117" t="s">
        <v>156</v>
      </c>
      <c r="G30" s="118">
        <v>50</v>
      </c>
      <c r="H30" s="119" t="s">
        <v>52</v>
      </c>
      <c r="I30" s="115" t="s">
        <v>157</v>
      </c>
      <c r="J30" s="116" t="s">
        <v>158</v>
      </c>
      <c r="K30" s="115">
        <v>1</v>
      </c>
      <c r="L30" s="115">
        <v>1</v>
      </c>
      <c r="M30" s="163">
        <v>0.004</v>
      </c>
      <c r="N30" s="163">
        <v>0.001</v>
      </c>
      <c r="O30" s="163">
        <v>0.002</v>
      </c>
      <c r="P30" s="163">
        <v>0.005</v>
      </c>
      <c r="Q30" s="163">
        <v>0.001</v>
      </c>
      <c r="R30" s="163">
        <v>0.004</v>
      </c>
      <c r="S30" s="116" t="s">
        <v>159</v>
      </c>
      <c r="T30" s="116" t="s">
        <v>160</v>
      </c>
      <c r="U30" s="115" t="s">
        <v>161</v>
      </c>
      <c r="V30" s="188"/>
    </row>
    <row r="31" s="12" customFormat="1" ht="47" customHeight="1" spans="1:22">
      <c r="A31" s="78" t="s">
        <v>162</v>
      </c>
      <c r="B31" s="82" t="s">
        <v>163</v>
      </c>
      <c r="C31" s="36"/>
      <c r="D31" s="36"/>
      <c r="E31" s="36"/>
      <c r="F31" s="79"/>
      <c r="G31" s="80">
        <f>SUM(G32:G38)</f>
        <v>2482</v>
      </c>
      <c r="H31" s="120"/>
      <c r="I31" s="81"/>
      <c r="J31" s="81"/>
      <c r="K31" s="36"/>
      <c r="L31" s="36"/>
      <c r="M31" s="150"/>
      <c r="N31" s="150"/>
      <c r="O31" s="150"/>
      <c r="P31" s="150"/>
      <c r="Q31" s="150"/>
      <c r="R31" s="150"/>
      <c r="S31" s="102" t="s">
        <v>40</v>
      </c>
      <c r="T31" s="36"/>
      <c r="U31" s="183"/>
      <c r="V31" s="164"/>
    </row>
    <row r="32" s="16" customFormat="1" ht="82" customHeight="1" spans="1:22">
      <c r="A32" s="89" t="s">
        <v>79</v>
      </c>
      <c r="B32" s="121" t="s">
        <v>164</v>
      </c>
      <c r="C32" s="121" t="s">
        <v>33</v>
      </c>
      <c r="D32" s="109" t="s">
        <v>34</v>
      </c>
      <c r="E32" s="121" t="s">
        <v>165</v>
      </c>
      <c r="F32" s="90" t="s">
        <v>166</v>
      </c>
      <c r="G32" s="88">
        <v>400</v>
      </c>
      <c r="H32" s="122" t="s">
        <v>37</v>
      </c>
      <c r="I32" s="86" t="s">
        <v>167</v>
      </c>
      <c r="J32" s="152" t="s">
        <v>168</v>
      </c>
      <c r="K32" s="36">
        <v>10</v>
      </c>
      <c r="L32" s="164">
        <v>40</v>
      </c>
      <c r="M32" s="150">
        <v>0.15</v>
      </c>
      <c r="N32" s="165">
        <v>0.05</v>
      </c>
      <c r="O32" s="165">
        <v>0.1</v>
      </c>
      <c r="P32" s="150">
        <v>0.45</v>
      </c>
      <c r="Q32" s="165">
        <v>0.15</v>
      </c>
      <c r="R32" s="165">
        <v>0.3</v>
      </c>
      <c r="S32" s="84" t="s">
        <v>40</v>
      </c>
      <c r="T32" s="84" t="s">
        <v>41</v>
      </c>
      <c r="U32" s="36">
        <v>2024.11</v>
      </c>
      <c r="V32" s="36"/>
    </row>
    <row r="33" s="17" customFormat="1" ht="147" customHeight="1" spans="1:22">
      <c r="A33" s="110" t="s">
        <v>169</v>
      </c>
      <c r="B33" s="123" t="s">
        <v>170</v>
      </c>
      <c r="C33" s="123" t="s">
        <v>33</v>
      </c>
      <c r="D33" s="124" t="s">
        <v>34</v>
      </c>
      <c r="E33" s="123" t="s">
        <v>171</v>
      </c>
      <c r="F33" s="125" t="s">
        <v>172</v>
      </c>
      <c r="G33" s="126">
        <v>300</v>
      </c>
      <c r="H33" s="119" t="s">
        <v>37</v>
      </c>
      <c r="I33" s="96" t="s">
        <v>173</v>
      </c>
      <c r="J33" s="166" t="s">
        <v>174</v>
      </c>
      <c r="K33" s="153">
        <v>1</v>
      </c>
      <c r="L33" s="162">
        <v>6</v>
      </c>
      <c r="M33" s="167">
        <v>0.0707</v>
      </c>
      <c r="N33" s="168">
        <v>0.0128</v>
      </c>
      <c r="O33" s="168">
        <v>0.0579</v>
      </c>
      <c r="P33" s="167">
        <v>0.2242</v>
      </c>
      <c r="Q33" s="168">
        <v>0.0441</v>
      </c>
      <c r="R33" s="168">
        <v>0.1801</v>
      </c>
      <c r="S33" s="92" t="s">
        <v>40</v>
      </c>
      <c r="T33" s="92" t="s">
        <v>41</v>
      </c>
      <c r="U33" s="153">
        <v>2024.11</v>
      </c>
      <c r="V33" s="153"/>
    </row>
    <row r="34" s="16" customFormat="1" ht="119" customHeight="1" spans="1:22">
      <c r="A34" s="89" t="s">
        <v>91</v>
      </c>
      <c r="B34" s="121" t="s">
        <v>175</v>
      </c>
      <c r="C34" s="121" t="s">
        <v>33</v>
      </c>
      <c r="D34" s="109" t="s">
        <v>34</v>
      </c>
      <c r="E34" s="121" t="s">
        <v>176</v>
      </c>
      <c r="F34" s="90" t="s">
        <v>177</v>
      </c>
      <c r="G34" s="88">
        <v>600</v>
      </c>
      <c r="H34" s="122" t="s">
        <v>52</v>
      </c>
      <c r="I34" s="86" t="s">
        <v>178</v>
      </c>
      <c r="J34" s="152" t="s">
        <v>179</v>
      </c>
      <c r="K34" s="36"/>
      <c r="L34" s="164">
        <v>9</v>
      </c>
      <c r="M34" s="150">
        <v>0.049</v>
      </c>
      <c r="N34" s="165">
        <v>0.009</v>
      </c>
      <c r="O34" s="165">
        <v>0.041</v>
      </c>
      <c r="P34" s="150">
        <v>0.212</v>
      </c>
      <c r="Q34" s="165">
        <v>0.035</v>
      </c>
      <c r="R34" s="165">
        <v>0.177</v>
      </c>
      <c r="S34" s="84" t="s">
        <v>40</v>
      </c>
      <c r="T34" s="121" t="s">
        <v>41</v>
      </c>
      <c r="U34" s="36">
        <v>2024.11</v>
      </c>
      <c r="V34" s="36"/>
    </row>
    <row r="35" s="18" customFormat="1" ht="93" customHeight="1" spans="1:22">
      <c r="A35" s="127" t="s">
        <v>97</v>
      </c>
      <c r="B35" s="121" t="s">
        <v>180</v>
      </c>
      <c r="C35" s="121" t="s">
        <v>33</v>
      </c>
      <c r="D35" s="109" t="s">
        <v>34</v>
      </c>
      <c r="E35" s="121" t="s">
        <v>181</v>
      </c>
      <c r="F35" s="90" t="s">
        <v>182</v>
      </c>
      <c r="G35" s="88">
        <v>20</v>
      </c>
      <c r="H35" s="122" t="s">
        <v>37</v>
      </c>
      <c r="I35" s="86" t="s">
        <v>183</v>
      </c>
      <c r="J35" s="152" t="s">
        <v>184</v>
      </c>
      <c r="K35" s="36">
        <v>1</v>
      </c>
      <c r="L35" s="164">
        <v>4</v>
      </c>
      <c r="M35" s="150">
        <v>0.02</v>
      </c>
      <c r="N35" s="165">
        <v>0.0005</v>
      </c>
      <c r="O35" s="165">
        <v>0.002</v>
      </c>
      <c r="P35" s="150">
        <v>0.01</v>
      </c>
      <c r="Q35" s="165">
        <v>0.002</v>
      </c>
      <c r="R35" s="165">
        <v>0.008</v>
      </c>
      <c r="S35" s="84" t="s">
        <v>40</v>
      </c>
      <c r="T35" s="84" t="s">
        <v>41</v>
      </c>
      <c r="U35" s="36">
        <v>2024.11</v>
      </c>
      <c r="V35" s="36"/>
    </row>
    <row r="36" s="17" customFormat="1" ht="93" customHeight="1" spans="1:22">
      <c r="A36" s="110" t="s">
        <v>185</v>
      </c>
      <c r="B36" s="123" t="s">
        <v>186</v>
      </c>
      <c r="C36" s="123" t="s">
        <v>33</v>
      </c>
      <c r="D36" s="124" t="s">
        <v>34</v>
      </c>
      <c r="E36" s="123" t="s">
        <v>41</v>
      </c>
      <c r="F36" s="125" t="s">
        <v>187</v>
      </c>
      <c r="G36" s="126">
        <v>42</v>
      </c>
      <c r="H36" s="119" t="s">
        <v>37</v>
      </c>
      <c r="I36" s="96" t="s">
        <v>188</v>
      </c>
      <c r="J36" s="166" t="s">
        <v>189</v>
      </c>
      <c r="K36" s="153">
        <v>1</v>
      </c>
      <c r="L36" s="162">
        <v>1</v>
      </c>
      <c r="M36" s="167">
        <v>0.0168</v>
      </c>
      <c r="N36" s="168">
        <v>0.013</v>
      </c>
      <c r="O36" s="168">
        <v>0.0038</v>
      </c>
      <c r="P36" s="167">
        <v>0.0554</v>
      </c>
      <c r="Q36" s="168">
        <v>0.0466</v>
      </c>
      <c r="R36" s="168">
        <v>0.0088</v>
      </c>
      <c r="S36" s="92" t="s">
        <v>40</v>
      </c>
      <c r="T36" s="92" t="s">
        <v>41</v>
      </c>
      <c r="U36" s="153">
        <v>2024.11</v>
      </c>
      <c r="V36" s="153"/>
    </row>
    <row r="37" s="15" customFormat="1" ht="93" customHeight="1" spans="1:22">
      <c r="A37" s="110" t="s">
        <v>190</v>
      </c>
      <c r="B37" s="123" t="s">
        <v>191</v>
      </c>
      <c r="C37" s="123" t="s">
        <v>33</v>
      </c>
      <c r="D37" s="124" t="s">
        <v>34</v>
      </c>
      <c r="E37" s="123" t="s">
        <v>41</v>
      </c>
      <c r="F37" s="125" t="s">
        <v>192</v>
      </c>
      <c r="G37" s="126">
        <v>150</v>
      </c>
      <c r="H37" s="119" t="s">
        <v>37</v>
      </c>
      <c r="I37" s="96" t="s">
        <v>193</v>
      </c>
      <c r="J37" s="166" t="s">
        <v>194</v>
      </c>
      <c r="K37" s="153"/>
      <c r="L37" s="162">
        <v>12</v>
      </c>
      <c r="M37" s="167">
        <v>0.015</v>
      </c>
      <c r="N37" s="168">
        <v>0.015</v>
      </c>
      <c r="O37" s="168"/>
      <c r="P37" s="167">
        <v>0.0474</v>
      </c>
      <c r="Q37" s="168">
        <v>0.0474</v>
      </c>
      <c r="R37" s="168"/>
      <c r="S37" s="92" t="s">
        <v>40</v>
      </c>
      <c r="T37" s="92" t="s">
        <v>41</v>
      </c>
      <c r="U37" s="153">
        <v>2024.11</v>
      </c>
      <c r="V37" s="153"/>
    </row>
    <row r="38" s="14" customFormat="1" ht="101" customHeight="1" spans="1:22">
      <c r="A38" s="110" t="s">
        <v>195</v>
      </c>
      <c r="B38" s="121" t="s">
        <v>196</v>
      </c>
      <c r="C38" s="121" t="s">
        <v>33</v>
      </c>
      <c r="D38" s="109" t="s">
        <v>34</v>
      </c>
      <c r="E38" s="123" t="s">
        <v>41</v>
      </c>
      <c r="F38" s="90" t="s">
        <v>197</v>
      </c>
      <c r="G38" s="88">
        <v>970</v>
      </c>
      <c r="H38" s="122" t="s">
        <v>52</v>
      </c>
      <c r="I38" s="86" t="s">
        <v>198</v>
      </c>
      <c r="J38" s="152" t="s">
        <v>199</v>
      </c>
      <c r="K38" s="36"/>
      <c r="L38" s="164">
        <v>15</v>
      </c>
      <c r="M38" s="150">
        <v>0.0467</v>
      </c>
      <c r="N38" s="165">
        <v>0.0072</v>
      </c>
      <c r="O38" s="165">
        <v>0.0395</v>
      </c>
      <c r="P38" s="150">
        <v>0.075</v>
      </c>
      <c r="Q38" s="165">
        <v>0.0165</v>
      </c>
      <c r="R38" s="165">
        <v>0.0585</v>
      </c>
      <c r="S38" s="84" t="s">
        <v>40</v>
      </c>
      <c r="T38" s="92" t="s">
        <v>41</v>
      </c>
      <c r="U38" s="36">
        <v>2024.11</v>
      </c>
      <c r="V38" s="36"/>
    </row>
    <row r="39" s="12" customFormat="1" ht="33" customHeight="1" spans="1:22">
      <c r="A39" s="78" t="s">
        <v>200</v>
      </c>
      <c r="B39" s="128" t="s">
        <v>201</v>
      </c>
      <c r="C39" s="36"/>
      <c r="D39" s="36"/>
      <c r="E39" s="36"/>
      <c r="F39" s="79"/>
      <c r="G39" s="80">
        <f>SUM(G40:G47)</f>
        <v>2706</v>
      </c>
      <c r="H39" s="81"/>
      <c r="I39" s="81"/>
      <c r="J39" s="81"/>
      <c r="K39" s="36"/>
      <c r="L39" s="36"/>
      <c r="M39" s="150"/>
      <c r="N39" s="150"/>
      <c r="O39" s="150"/>
      <c r="P39" s="150"/>
      <c r="Q39" s="150"/>
      <c r="R39" s="150"/>
      <c r="S39" s="36"/>
      <c r="T39" s="36"/>
      <c r="U39" s="80"/>
      <c r="V39" s="164"/>
    </row>
    <row r="40" s="12" customFormat="1" ht="156" customHeight="1" spans="1:22">
      <c r="A40" s="129" t="s">
        <v>49</v>
      </c>
      <c r="B40" s="84" t="s">
        <v>202</v>
      </c>
      <c r="C40" s="84" t="s">
        <v>33</v>
      </c>
      <c r="D40" s="36" t="s">
        <v>34</v>
      </c>
      <c r="E40" s="84" t="s">
        <v>105</v>
      </c>
      <c r="F40" s="94" t="s">
        <v>203</v>
      </c>
      <c r="G40" s="80">
        <v>50</v>
      </c>
      <c r="H40" s="86" t="s">
        <v>37</v>
      </c>
      <c r="I40" s="86" t="s">
        <v>204</v>
      </c>
      <c r="J40" s="86" t="s">
        <v>205</v>
      </c>
      <c r="K40" s="164">
        <v>23</v>
      </c>
      <c r="L40" s="164">
        <v>30</v>
      </c>
      <c r="M40" s="165">
        <v>0.069</v>
      </c>
      <c r="N40" s="165">
        <v>0.026</v>
      </c>
      <c r="O40" s="165">
        <v>0.043</v>
      </c>
      <c r="P40" s="165">
        <v>0.135</v>
      </c>
      <c r="Q40" s="165">
        <v>0.06</v>
      </c>
      <c r="R40" s="165">
        <v>0.075</v>
      </c>
      <c r="S40" s="84" t="s">
        <v>40</v>
      </c>
      <c r="T40" s="84" t="s">
        <v>206</v>
      </c>
      <c r="U40" s="36">
        <v>2024.11</v>
      </c>
      <c r="V40" s="36"/>
    </row>
    <row r="41" s="12" customFormat="1" ht="349" customHeight="1" spans="1:22">
      <c r="A41" s="129" t="s">
        <v>55</v>
      </c>
      <c r="B41" s="130" t="s">
        <v>207</v>
      </c>
      <c r="C41" s="131" t="s">
        <v>33</v>
      </c>
      <c r="D41" s="55" t="s">
        <v>34</v>
      </c>
      <c r="E41" s="131" t="s">
        <v>41</v>
      </c>
      <c r="F41" s="132" t="s">
        <v>208</v>
      </c>
      <c r="G41" s="133">
        <v>936</v>
      </c>
      <c r="H41" s="131" t="s">
        <v>37</v>
      </c>
      <c r="I41" s="169" t="s">
        <v>209</v>
      </c>
      <c r="J41" s="169" t="s">
        <v>210</v>
      </c>
      <c r="K41" s="164">
        <v>45</v>
      </c>
      <c r="L41" s="164">
        <v>52</v>
      </c>
      <c r="M41" s="165">
        <v>0.047</v>
      </c>
      <c r="N41" s="165">
        <v>0.032</v>
      </c>
      <c r="O41" s="165">
        <v>0.015</v>
      </c>
      <c r="P41" s="165">
        <v>0.102</v>
      </c>
      <c r="Q41" s="165">
        <v>0.068</v>
      </c>
      <c r="R41" s="165">
        <v>0.034</v>
      </c>
      <c r="S41" s="189" t="s">
        <v>40</v>
      </c>
      <c r="T41" s="131" t="s">
        <v>41</v>
      </c>
      <c r="U41" s="55">
        <v>2024.11</v>
      </c>
      <c r="V41" s="190"/>
    </row>
    <row r="42" s="19" customFormat="1" ht="71" customHeight="1" spans="1:22">
      <c r="A42" s="129" t="s">
        <v>61</v>
      </c>
      <c r="B42" s="84" t="s">
        <v>211</v>
      </c>
      <c r="C42" s="84" t="s">
        <v>33</v>
      </c>
      <c r="D42" s="36" t="s">
        <v>34</v>
      </c>
      <c r="E42" s="131" t="s">
        <v>41</v>
      </c>
      <c r="F42" s="134" t="s">
        <v>212</v>
      </c>
      <c r="G42" s="135">
        <v>320</v>
      </c>
      <c r="H42" s="136" t="s">
        <v>37</v>
      </c>
      <c r="I42" s="136" t="s">
        <v>213</v>
      </c>
      <c r="J42" s="136" t="s">
        <v>214</v>
      </c>
      <c r="K42" s="170">
        <v>13</v>
      </c>
      <c r="L42" s="170">
        <v>8</v>
      </c>
      <c r="M42" s="171">
        <v>0.0112</v>
      </c>
      <c r="N42" s="171">
        <v>0.0078</v>
      </c>
      <c r="O42" s="171">
        <v>0.0034</v>
      </c>
      <c r="P42" s="171">
        <v>0.074</v>
      </c>
      <c r="Q42" s="171">
        <v>0.051</v>
      </c>
      <c r="R42" s="171">
        <v>0.023</v>
      </c>
      <c r="S42" s="191" t="s">
        <v>40</v>
      </c>
      <c r="T42" s="192" t="s">
        <v>41</v>
      </c>
      <c r="U42" s="193">
        <v>2024.11</v>
      </c>
      <c r="V42" s="170"/>
    </row>
    <row r="43" s="12" customFormat="1" ht="164" customHeight="1" spans="1:22">
      <c r="A43" s="129" t="s">
        <v>70</v>
      </c>
      <c r="B43" s="84" t="s">
        <v>215</v>
      </c>
      <c r="C43" s="84" t="s">
        <v>33</v>
      </c>
      <c r="D43" s="36" t="s">
        <v>34</v>
      </c>
      <c r="E43" s="131" t="s">
        <v>41</v>
      </c>
      <c r="F43" s="137" t="s">
        <v>216</v>
      </c>
      <c r="G43" s="80">
        <v>700</v>
      </c>
      <c r="H43" s="96" t="s">
        <v>52</v>
      </c>
      <c r="I43" s="86" t="s">
        <v>217</v>
      </c>
      <c r="J43" s="86" t="s">
        <v>218</v>
      </c>
      <c r="K43" s="164">
        <v>6</v>
      </c>
      <c r="L43" s="164">
        <v>8</v>
      </c>
      <c r="M43" s="165">
        <v>0.026</v>
      </c>
      <c r="N43" s="165">
        <v>0.018</v>
      </c>
      <c r="O43" s="165">
        <v>0.006</v>
      </c>
      <c r="P43" s="165">
        <v>0.037</v>
      </c>
      <c r="Q43" s="165">
        <v>0.024</v>
      </c>
      <c r="R43" s="165">
        <v>0.013</v>
      </c>
      <c r="S43" s="84" t="s">
        <v>40</v>
      </c>
      <c r="T43" s="192" t="s">
        <v>41</v>
      </c>
      <c r="U43" s="36">
        <v>2024.11</v>
      </c>
      <c r="V43" s="190"/>
    </row>
    <row r="44" s="19" customFormat="1" ht="108" customHeight="1" spans="1:22">
      <c r="A44" s="129" t="s">
        <v>219</v>
      </c>
      <c r="B44" s="84" t="s">
        <v>220</v>
      </c>
      <c r="C44" s="138" t="s">
        <v>33</v>
      </c>
      <c r="D44" s="139" t="s">
        <v>34</v>
      </c>
      <c r="E44" s="131" t="s">
        <v>41</v>
      </c>
      <c r="F44" s="85" t="s">
        <v>221</v>
      </c>
      <c r="G44" s="80">
        <v>100</v>
      </c>
      <c r="H44" s="84" t="s">
        <v>52</v>
      </c>
      <c r="I44" s="169" t="s">
        <v>222</v>
      </c>
      <c r="J44" s="172" t="s">
        <v>223</v>
      </c>
      <c r="K44" s="164">
        <v>5</v>
      </c>
      <c r="L44" s="164">
        <v>3</v>
      </c>
      <c r="M44" s="165">
        <v>0.005</v>
      </c>
      <c r="N44" s="165">
        <v>0.003</v>
      </c>
      <c r="O44" s="165">
        <v>0.002</v>
      </c>
      <c r="P44" s="165">
        <v>0.076</v>
      </c>
      <c r="Q44" s="165">
        <v>0.044</v>
      </c>
      <c r="R44" s="165">
        <v>0.032</v>
      </c>
      <c r="S44" s="84" t="s">
        <v>40</v>
      </c>
      <c r="T44" s="131" t="s">
        <v>41</v>
      </c>
      <c r="U44" s="55">
        <v>2024.11</v>
      </c>
      <c r="V44" s="194"/>
    </row>
    <row r="45" s="15" customFormat="1" ht="90" customHeight="1" spans="1:29">
      <c r="A45" s="129" t="s">
        <v>224</v>
      </c>
      <c r="B45" s="140" t="s">
        <v>225</v>
      </c>
      <c r="C45" s="138" t="s">
        <v>33</v>
      </c>
      <c r="D45" s="139" t="s">
        <v>34</v>
      </c>
      <c r="E45" s="138" t="s">
        <v>105</v>
      </c>
      <c r="F45" s="141" t="s">
        <v>226</v>
      </c>
      <c r="G45" s="80">
        <v>100</v>
      </c>
      <c r="H45" s="142" t="s">
        <v>129</v>
      </c>
      <c r="I45" s="142" t="s">
        <v>227</v>
      </c>
      <c r="J45" s="173" t="s">
        <v>228</v>
      </c>
      <c r="K45" s="174">
        <v>6</v>
      </c>
      <c r="L45" s="174">
        <v>8</v>
      </c>
      <c r="M45" s="174">
        <v>0.0156</v>
      </c>
      <c r="N45" s="174">
        <v>0.0062</v>
      </c>
      <c r="O45" s="174">
        <v>0.0094</v>
      </c>
      <c r="P45" s="174">
        <v>0.718</v>
      </c>
      <c r="Q45" s="174">
        <v>0.0248</v>
      </c>
      <c r="R45" s="174">
        <v>0.047</v>
      </c>
      <c r="S45" s="84" t="s">
        <v>40</v>
      </c>
      <c r="T45" s="173" t="s">
        <v>229</v>
      </c>
      <c r="U45" s="174">
        <v>2024.11</v>
      </c>
      <c r="V45" s="174"/>
      <c r="W45" s="195"/>
      <c r="X45" s="195"/>
      <c r="Y45" s="195"/>
      <c r="Z45" s="195"/>
      <c r="AA45" s="195"/>
      <c r="AB45" s="195"/>
      <c r="AC45" s="195"/>
    </row>
    <row r="46" s="12" customFormat="1" ht="135" customHeight="1" spans="1:22">
      <c r="A46" s="129" t="s">
        <v>230</v>
      </c>
      <c r="B46" s="84" t="s">
        <v>231</v>
      </c>
      <c r="C46" s="84" t="s">
        <v>33</v>
      </c>
      <c r="D46" s="36" t="s">
        <v>34</v>
      </c>
      <c r="E46" s="84" t="s">
        <v>41</v>
      </c>
      <c r="F46" s="85" t="s">
        <v>232</v>
      </c>
      <c r="G46" s="80">
        <v>200</v>
      </c>
      <c r="H46" s="86" t="s">
        <v>37</v>
      </c>
      <c r="I46" s="86" t="s">
        <v>233</v>
      </c>
      <c r="J46" s="86" t="s">
        <v>234</v>
      </c>
      <c r="K46" s="164">
        <v>43</v>
      </c>
      <c r="L46" s="164">
        <v>77</v>
      </c>
      <c r="M46" s="165">
        <v>0.0391</v>
      </c>
      <c r="N46" s="165">
        <v>0.0391</v>
      </c>
      <c r="O46" s="165"/>
      <c r="P46" s="165">
        <v>0.117</v>
      </c>
      <c r="Q46" s="165">
        <v>0.1173</v>
      </c>
      <c r="R46" s="165"/>
      <c r="S46" s="84" t="s">
        <v>40</v>
      </c>
      <c r="T46" s="84" t="s">
        <v>41</v>
      </c>
      <c r="U46" s="36">
        <v>2024.11</v>
      </c>
      <c r="V46" s="190"/>
    </row>
    <row r="47" s="15" customFormat="1" ht="124" customHeight="1" spans="1:22">
      <c r="A47" s="129" t="s">
        <v>235</v>
      </c>
      <c r="B47" s="36" t="s">
        <v>236</v>
      </c>
      <c r="C47" s="84" t="s">
        <v>33</v>
      </c>
      <c r="D47" s="36" t="s">
        <v>34</v>
      </c>
      <c r="E47" s="84" t="s">
        <v>41</v>
      </c>
      <c r="F47" s="79" t="s">
        <v>237</v>
      </c>
      <c r="G47" s="80">
        <v>300</v>
      </c>
      <c r="H47" s="86" t="s">
        <v>37</v>
      </c>
      <c r="I47" s="86" t="s">
        <v>238</v>
      </c>
      <c r="J47" s="86" t="s">
        <v>239</v>
      </c>
      <c r="K47" s="36">
        <v>51</v>
      </c>
      <c r="L47" s="36">
        <v>102</v>
      </c>
      <c r="M47" s="150">
        <v>0.9</v>
      </c>
      <c r="N47" s="150">
        <v>0.6</v>
      </c>
      <c r="O47" s="150">
        <v>0.3</v>
      </c>
      <c r="P47" s="150">
        <v>1.2</v>
      </c>
      <c r="Q47" s="150">
        <v>0.8</v>
      </c>
      <c r="R47" s="150">
        <v>0.4</v>
      </c>
      <c r="S47" s="84" t="s">
        <v>40</v>
      </c>
      <c r="T47" s="84" t="s">
        <v>41</v>
      </c>
      <c r="U47" s="36">
        <v>2024.11</v>
      </c>
      <c r="V47" s="164"/>
    </row>
    <row r="48" s="12" customFormat="1" ht="35" customHeight="1" spans="1:22">
      <c r="A48" s="78" t="s">
        <v>240</v>
      </c>
      <c r="B48" s="82" t="s">
        <v>241</v>
      </c>
      <c r="C48" s="36"/>
      <c r="D48" s="36"/>
      <c r="E48" s="36"/>
      <c r="F48" s="79"/>
      <c r="G48" s="80">
        <f>G49+G52+G58</f>
        <v>375.5</v>
      </c>
      <c r="H48" s="81"/>
      <c r="I48" s="81"/>
      <c r="J48" s="81"/>
      <c r="K48" s="36"/>
      <c r="L48" s="36"/>
      <c r="M48" s="150"/>
      <c r="N48" s="150"/>
      <c r="O48" s="150"/>
      <c r="P48" s="150"/>
      <c r="Q48" s="150"/>
      <c r="R48" s="150"/>
      <c r="S48" s="36"/>
      <c r="T48" s="36"/>
      <c r="U48" s="80"/>
      <c r="V48" s="164"/>
    </row>
    <row r="49" s="12" customFormat="1" ht="101" customHeight="1" spans="1:22">
      <c r="A49" s="89" t="s">
        <v>79</v>
      </c>
      <c r="B49" s="121" t="s">
        <v>242</v>
      </c>
      <c r="C49" s="121" t="s">
        <v>33</v>
      </c>
      <c r="D49" s="109" t="s">
        <v>34</v>
      </c>
      <c r="E49" s="84" t="s">
        <v>41</v>
      </c>
      <c r="F49" s="90" t="s">
        <v>243</v>
      </c>
      <c r="G49" s="88">
        <f>G50+G51</f>
        <v>190.5</v>
      </c>
      <c r="H49" s="86" t="s">
        <v>37</v>
      </c>
      <c r="I49" s="86" t="s">
        <v>53</v>
      </c>
      <c r="J49" s="152" t="s">
        <v>244</v>
      </c>
      <c r="K49" s="36">
        <f>K50+K51</f>
        <v>1</v>
      </c>
      <c r="L49" s="164">
        <v>6</v>
      </c>
      <c r="M49" s="150">
        <v>0.008</v>
      </c>
      <c r="N49" s="165">
        <v>0.002</v>
      </c>
      <c r="O49" s="165">
        <v>0.006</v>
      </c>
      <c r="P49" s="150">
        <f>P50+P51</f>
        <v>0.0286</v>
      </c>
      <c r="Q49" s="150">
        <f>Q50+Q51</f>
        <v>0.0007</v>
      </c>
      <c r="R49" s="150">
        <f>R50+R51</f>
        <v>0.0279</v>
      </c>
      <c r="S49" s="84" t="s">
        <v>40</v>
      </c>
      <c r="T49" s="84" t="s">
        <v>41</v>
      </c>
      <c r="U49" s="36">
        <v>2024.11</v>
      </c>
      <c r="V49" s="36"/>
    </row>
    <row r="50" s="12" customFormat="1" ht="91" customHeight="1" spans="1:22">
      <c r="A50" s="89" t="s">
        <v>245</v>
      </c>
      <c r="B50" s="121" t="s">
        <v>246</v>
      </c>
      <c r="C50" s="121" t="s">
        <v>33</v>
      </c>
      <c r="D50" s="109" t="s">
        <v>34</v>
      </c>
      <c r="E50" s="121" t="s">
        <v>247</v>
      </c>
      <c r="F50" s="90" t="s">
        <v>248</v>
      </c>
      <c r="G50" s="88">
        <v>90.5</v>
      </c>
      <c r="H50" s="86" t="s">
        <v>37</v>
      </c>
      <c r="I50" s="86" t="s">
        <v>249</v>
      </c>
      <c r="J50" s="152" t="s">
        <v>250</v>
      </c>
      <c r="K50" s="36">
        <v>1</v>
      </c>
      <c r="L50" s="36">
        <v>0</v>
      </c>
      <c r="M50" s="150">
        <v>0.005</v>
      </c>
      <c r="N50" s="150">
        <v>0.002</v>
      </c>
      <c r="O50" s="150">
        <v>0.003</v>
      </c>
      <c r="P50" s="150">
        <v>0.0178</v>
      </c>
      <c r="Q50" s="165">
        <f>N50*0.35</f>
        <v>0.0007</v>
      </c>
      <c r="R50" s="165">
        <f>P50-Q50</f>
        <v>0.0171</v>
      </c>
      <c r="S50" s="84" t="s">
        <v>40</v>
      </c>
      <c r="T50" s="84" t="s">
        <v>41</v>
      </c>
      <c r="U50" s="36">
        <v>2024.11</v>
      </c>
      <c r="V50" s="36"/>
    </row>
    <row r="51" s="12" customFormat="1" ht="74" customHeight="1" spans="1:22">
      <c r="A51" s="89" t="s">
        <v>251</v>
      </c>
      <c r="B51" s="121" t="s">
        <v>252</v>
      </c>
      <c r="C51" s="121" t="s">
        <v>33</v>
      </c>
      <c r="D51" s="109" t="s">
        <v>34</v>
      </c>
      <c r="E51" s="121" t="s">
        <v>253</v>
      </c>
      <c r="F51" s="90" t="s">
        <v>254</v>
      </c>
      <c r="G51" s="88">
        <v>100</v>
      </c>
      <c r="H51" s="86" t="s">
        <v>37</v>
      </c>
      <c r="I51" s="86" t="s">
        <v>255</v>
      </c>
      <c r="J51" s="152" t="s">
        <v>256</v>
      </c>
      <c r="K51" s="36"/>
      <c r="L51" s="36">
        <v>6</v>
      </c>
      <c r="M51" s="150">
        <v>0.003</v>
      </c>
      <c r="N51" s="150"/>
      <c r="O51" s="150">
        <v>0.003</v>
      </c>
      <c r="P51" s="150">
        <v>0.0108</v>
      </c>
      <c r="Q51" s="165"/>
      <c r="R51" s="165">
        <v>0.0108</v>
      </c>
      <c r="S51" s="84" t="s">
        <v>40</v>
      </c>
      <c r="T51" s="84" t="s">
        <v>41</v>
      </c>
      <c r="U51" s="36">
        <v>2024.11</v>
      </c>
      <c r="V51" s="36"/>
    </row>
    <row r="52" s="12" customFormat="1" ht="91" customHeight="1" spans="1:22">
      <c r="A52" s="89" t="s">
        <v>257</v>
      </c>
      <c r="B52" s="121" t="s">
        <v>258</v>
      </c>
      <c r="C52" s="121" t="s">
        <v>33</v>
      </c>
      <c r="D52" s="109" t="s">
        <v>34</v>
      </c>
      <c r="E52" s="84" t="s">
        <v>41</v>
      </c>
      <c r="F52" s="90" t="s">
        <v>259</v>
      </c>
      <c r="G52" s="88">
        <f>G53+G54+G55+G56+G57</f>
        <v>172</v>
      </c>
      <c r="H52" s="86" t="s">
        <v>37</v>
      </c>
      <c r="I52" s="86" t="s">
        <v>53</v>
      </c>
      <c r="J52" s="152" t="s">
        <v>260</v>
      </c>
      <c r="K52" s="36">
        <f>K53+K54+K55+K56+K57</f>
        <v>7</v>
      </c>
      <c r="L52" s="36">
        <f>L53+L54+L55+L56+L57</f>
        <v>17</v>
      </c>
      <c r="M52" s="36">
        <f>M53+M54+M55+M56+M57</f>
        <v>0.2243</v>
      </c>
      <c r="N52" s="36">
        <f>N53+O54+N55+N56+N57</f>
        <v>0.0803</v>
      </c>
      <c r="O52" s="36">
        <f>O53+O55+O56+O57</f>
        <v>0.144</v>
      </c>
      <c r="P52" s="36">
        <f>P53+P54+P55+P56+P57</f>
        <v>0.8075</v>
      </c>
      <c r="Q52" s="36">
        <f>Q53+Q54+Q55+Q56+Q57</f>
        <v>0.2376</v>
      </c>
      <c r="R52" s="36">
        <f>R53+R54+R55+R56+R57</f>
        <v>0.5699</v>
      </c>
      <c r="S52" s="84" t="s">
        <v>40</v>
      </c>
      <c r="T52" s="84" t="s">
        <v>261</v>
      </c>
      <c r="U52" s="36">
        <v>2024.11</v>
      </c>
      <c r="V52" s="36"/>
    </row>
    <row r="53" s="12" customFormat="1" ht="91" customHeight="1" spans="1:22">
      <c r="A53" s="89" t="s">
        <v>245</v>
      </c>
      <c r="B53" s="121" t="s">
        <v>262</v>
      </c>
      <c r="C53" s="121" t="s">
        <v>33</v>
      </c>
      <c r="D53" s="109" t="s">
        <v>34</v>
      </c>
      <c r="E53" s="84" t="s">
        <v>41</v>
      </c>
      <c r="F53" s="90" t="s">
        <v>263</v>
      </c>
      <c r="G53" s="88">
        <v>125</v>
      </c>
      <c r="H53" s="86" t="s">
        <v>37</v>
      </c>
      <c r="I53" s="86" t="s">
        <v>53</v>
      </c>
      <c r="J53" s="152" t="s">
        <v>264</v>
      </c>
      <c r="K53" s="36">
        <v>5</v>
      </c>
      <c r="L53" s="36">
        <v>15</v>
      </c>
      <c r="M53" s="150">
        <v>0.168</v>
      </c>
      <c r="N53" s="150">
        <v>0.055</v>
      </c>
      <c r="O53" s="150">
        <v>0.113</v>
      </c>
      <c r="P53" s="150">
        <v>0.6048</v>
      </c>
      <c r="Q53" s="165">
        <v>0.198</v>
      </c>
      <c r="R53" s="165">
        <v>0.4068</v>
      </c>
      <c r="S53" s="84" t="s">
        <v>40</v>
      </c>
      <c r="T53" s="84" t="s">
        <v>41</v>
      </c>
      <c r="U53" s="36">
        <v>2024.11</v>
      </c>
      <c r="V53" s="36"/>
    </row>
    <row r="54" s="12" customFormat="1" ht="72" customHeight="1" spans="1:22">
      <c r="A54" s="89" t="s">
        <v>251</v>
      </c>
      <c r="B54" s="121" t="s">
        <v>265</v>
      </c>
      <c r="C54" s="121" t="s">
        <v>33</v>
      </c>
      <c r="D54" s="109" t="s">
        <v>34</v>
      </c>
      <c r="E54" s="121" t="s">
        <v>266</v>
      </c>
      <c r="F54" s="90" t="s">
        <v>267</v>
      </c>
      <c r="G54" s="88">
        <v>5</v>
      </c>
      <c r="H54" s="86" t="s">
        <v>37</v>
      </c>
      <c r="I54" s="86" t="s">
        <v>53</v>
      </c>
      <c r="J54" s="152" t="s">
        <v>264</v>
      </c>
      <c r="K54" s="36">
        <v>1</v>
      </c>
      <c r="L54" s="36"/>
      <c r="M54" s="150">
        <v>0.0143</v>
      </c>
      <c r="N54" s="164"/>
      <c r="O54" s="150">
        <v>0.0143</v>
      </c>
      <c r="P54" s="150">
        <v>0.0515</v>
      </c>
      <c r="Q54" s="165"/>
      <c r="R54" s="150">
        <v>0.0515</v>
      </c>
      <c r="S54" s="84" t="s">
        <v>40</v>
      </c>
      <c r="T54" s="84" t="s">
        <v>268</v>
      </c>
      <c r="U54" s="36">
        <v>2024.11</v>
      </c>
      <c r="V54" s="36"/>
    </row>
    <row r="55" s="12" customFormat="1" ht="81" customHeight="1" spans="1:22">
      <c r="A55" s="89" t="s">
        <v>269</v>
      </c>
      <c r="B55" s="121" t="s">
        <v>270</v>
      </c>
      <c r="C55" s="121" t="s">
        <v>33</v>
      </c>
      <c r="D55" s="109" t="s">
        <v>34</v>
      </c>
      <c r="E55" s="121" t="s">
        <v>57</v>
      </c>
      <c r="F55" s="90" t="s">
        <v>271</v>
      </c>
      <c r="G55" s="88">
        <v>10</v>
      </c>
      <c r="H55" s="86" t="s">
        <v>37</v>
      </c>
      <c r="I55" s="86" t="s">
        <v>53</v>
      </c>
      <c r="J55" s="152" t="s">
        <v>264</v>
      </c>
      <c r="K55" s="36"/>
      <c r="L55" s="36">
        <v>1</v>
      </c>
      <c r="M55" s="150">
        <v>0.005</v>
      </c>
      <c r="N55" s="150"/>
      <c r="O55" s="150">
        <v>0.005</v>
      </c>
      <c r="P55" s="150">
        <v>0.018</v>
      </c>
      <c r="Q55" s="165"/>
      <c r="R55" s="150">
        <v>0.018</v>
      </c>
      <c r="S55" s="84" t="s">
        <v>40</v>
      </c>
      <c r="T55" s="84" t="s">
        <v>60</v>
      </c>
      <c r="U55" s="36">
        <v>2024.11</v>
      </c>
      <c r="V55" s="36"/>
    </row>
    <row r="56" s="12" customFormat="1" ht="68" customHeight="1" spans="1:22">
      <c r="A56" s="89" t="s">
        <v>272</v>
      </c>
      <c r="B56" s="121" t="s">
        <v>273</v>
      </c>
      <c r="C56" s="121" t="s">
        <v>33</v>
      </c>
      <c r="D56" s="109" t="s">
        <v>34</v>
      </c>
      <c r="E56" s="121" t="s">
        <v>274</v>
      </c>
      <c r="F56" s="90" t="s">
        <v>275</v>
      </c>
      <c r="G56" s="88">
        <v>7</v>
      </c>
      <c r="H56" s="86" t="s">
        <v>37</v>
      </c>
      <c r="I56" s="86" t="s">
        <v>53</v>
      </c>
      <c r="J56" s="152" t="s">
        <v>264</v>
      </c>
      <c r="K56" s="36">
        <v>1</v>
      </c>
      <c r="L56" s="36"/>
      <c r="M56" s="150">
        <v>0.011</v>
      </c>
      <c r="N56" s="150">
        <v>0.011</v>
      </c>
      <c r="O56" s="150"/>
      <c r="P56" s="150">
        <v>0.0396</v>
      </c>
      <c r="Q56" s="150">
        <v>0.0396</v>
      </c>
      <c r="R56" s="165"/>
      <c r="S56" s="84" t="s">
        <v>40</v>
      </c>
      <c r="T56" s="84" t="s">
        <v>276</v>
      </c>
      <c r="U56" s="36">
        <v>2024.11</v>
      </c>
      <c r="V56" s="36"/>
    </row>
    <row r="57" s="12" customFormat="1" ht="69" customHeight="1" spans="1:22">
      <c r="A57" s="89" t="s">
        <v>277</v>
      </c>
      <c r="B57" s="121" t="s">
        <v>278</v>
      </c>
      <c r="C57" s="121" t="s">
        <v>33</v>
      </c>
      <c r="D57" s="109" t="s">
        <v>34</v>
      </c>
      <c r="E57" s="121" t="s">
        <v>279</v>
      </c>
      <c r="F57" s="90" t="s">
        <v>280</v>
      </c>
      <c r="G57" s="88">
        <v>25</v>
      </c>
      <c r="H57" s="86" t="s">
        <v>37</v>
      </c>
      <c r="I57" s="86" t="s">
        <v>53</v>
      </c>
      <c r="J57" s="152" t="s">
        <v>264</v>
      </c>
      <c r="K57" s="36"/>
      <c r="L57" s="36">
        <v>1</v>
      </c>
      <c r="M57" s="150">
        <v>0.026</v>
      </c>
      <c r="N57" s="150"/>
      <c r="O57" s="150">
        <v>0.026</v>
      </c>
      <c r="P57" s="150">
        <v>0.0936</v>
      </c>
      <c r="Q57" s="165"/>
      <c r="R57" s="150">
        <v>0.0936</v>
      </c>
      <c r="S57" s="84" t="s">
        <v>40</v>
      </c>
      <c r="T57" s="84" t="s">
        <v>76</v>
      </c>
      <c r="U57" s="36">
        <v>2024.11</v>
      </c>
      <c r="V57" s="36"/>
    </row>
    <row r="58" s="12" customFormat="1" ht="71" customHeight="1" spans="1:22">
      <c r="A58" s="89" t="s">
        <v>281</v>
      </c>
      <c r="B58" s="109" t="s">
        <v>282</v>
      </c>
      <c r="C58" s="121" t="s">
        <v>33</v>
      </c>
      <c r="D58" s="109" t="s">
        <v>34</v>
      </c>
      <c r="E58" s="121" t="s">
        <v>283</v>
      </c>
      <c r="F58" s="90" t="s">
        <v>284</v>
      </c>
      <c r="G58" s="88">
        <v>13</v>
      </c>
      <c r="H58" s="86" t="s">
        <v>37</v>
      </c>
      <c r="I58" s="86" t="s">
        <v>285</v>
      </c>
      <c r="J58" s="152" t="s">
        <v>286</v>
      </c>
      <c r="K58" s="36">
        <v>0</v>
      </c>
      <c r="L58" s="36">
        <v>1</v>
      </c>
      <c r="M58" s="150">
        <v>0.0051</v>
      </c>
      <c r="N58" s="150">
        <v>0.0022</v>
      </c>
      <c r="O58" s="150">
        <v>0.0029</v>
      </c>
      <c r="P58" s="150">
        <f>Q58+R58</f>
        <v>0.001785</v>
      </c>
      <c r="Q58" s="165">
        <f>N58*0.35</f>
        <v>0.00077</v>
      </c>
      <c r="R58" s="165">
        <f>O58*0.35</f>
        <v>0.001015</v>
      </c>
      <c r="S58" s="84" t="s">
        <v>40</v>
      </c>
      <c r="T58" s="84" t="s">
        <v>60</v>
      </c>
      <c r="U58" s="36">
        <v>2024.11</v>
      </c>
      <c r="V58" s="36"/>
    </row>
    <row r="59" s="20" customFormat="1" ht="82" customHeight="1" spans="1:22">
      <c r="A59" s="78" t="s">
        <v>287</v>
      </c>
      <c r="B59" s="82" t="s">
        <v>288</v>
      </c>
      <c r="C59" s="143" t="s">
        <v>33</v>
      </c>
      <c r="D59" s="144" t="s">
        <v>34</v>
      </c>
      <c r="E59" s="84" t="s">
        <v>289</v>
      </c>
      <c r="F59" s="85" t="s">
        <v>290</v>
      </c>
      <c r="G59" s="100">
        <v>100</v>
      </c>
      <c r="H59" s="86" t="s">
        <v>129</v>
      </c>
      <c r="I59" s="86" t="s">
        <v>291</v>
      </c>
      <c r="J59" s="120"/>
      <c r="K59" s="164"/>
      <c r="L59" s="164"/>
      <c r="M59" s="165"/>
      <c r="N59" s="165"/>
      <c r="O59" s="165"/>
      <c r="P59" s="165"/>
      <c r="Q59" s="165"/>
      <c r="R59" s="165"/>
      <c r="S59" s="84" t="s">
        <v>292</v>
      </c>
      <c r="T59" s="84" t="s">
        <v>292</v>
      </c>
      <c r="U59" s="100">
        <v>2024.11</v>
      </c>
      <c r="V59" s="164"/>
    </row>
    <row r="60" s="21" customFormat="1" ht="126" customHeight="1" spans="1:22">
      <c r="A60" s="78" t="s">
        <v>293</v>
      </c>
      <c r="B60" s="82" t="s">
        <v>294</v>
      </c>
      <c r="C60" s="84" t="s">
        <v>33</v>
      </c>
      <c r="D60" s="36" t="s">
        <v>34</v>
      </c>
      <c r="E60" s="84" t="s">
        <v>295</v>
      </c>
      <c r="F60" s="85" t="s">
        <v>296</v>
      </c>
      <c r="G60" s="80">
        <v>250</v>
      </c>
      <c r="H60" s="86" t="s">
        <v>52</v>
      </c>
      <c r="I60" s="86" t="s">
        <v>297</v>
      </c>
      <c r="J60" s="96" t="s">
        <v>298</v>
      </c>
      <c r="K60" s="36">
        <v>1</v>
      </c>
      <c r="L60" s="36">
        <v>2</v>
      </c>
      <c r="M60" s="150">
        <v>0.0094</v>
      </c>
      <c r="N60" s="150">
        <v>0.0025</v>
      </c>
      <c r="O60" s="150">
        <v>0.0069</v>
      </c>
      <c r="P60" s="150">
        <v>0.0374</v>
      </c>
      <c r="Q60" s="150">
        <v>0.0103</v>
      </c>
      <c r="R60" s="150">
        <v>0.0271</v>
      </c>
      <c r="S60" s="89" t="s">
        <v>40</v>
      </c>
      <c r="T60" s="84" t="s">
        <v>299</v>
      </c>
      <c r="U60" s="100">
        <v>2024.11</v>
      </c>
      <c r="V60" s="36"/>
    </row>
    <row r="61" s="21" customFormat="1" ht="112" customHeight="1" spans="1:22">
      <c r="A61" s="78" t="s">
        <v>300</v>
      </c>
      <c r="B61" s="82" t="s">
        <v>301</v>
      </c>
      <c r="C61" s="84" t="s">
        <v>33</v>
      </c>
      <c r="D61" s="36" t="s">
        <v>34</v>
      </c>
      <c r="E61" s="84" t="s">
        <v>41</v>
      </c>
      <c r="F61" s="85" t="s">
        <v>302</v>
      </c>
      <c r="G61" s="80">
        <v>740</v>
      </c>
      <c r="H61" s="86" t="s">
        <v>129</v>
      </c>
      <c r="I61" s="86" t="s">
        <v>303</v>
      </c>
      <c r="J61" s="86" t="s">
        <v>304</v>
      </c>
      <c r="K61" s="36"/>
      <c r="L61" s="36">
        <v>85</v>
      </c>
      <c r="M61" s="150">
        <v>0.4</v>
      </c>
      <c r="N61" s="150"/>
      <c r="O61" s="150">
        <f>M61-N61</f>
        <v>0.4</v>
      </c>
      <c r="P61" s="150">
        <v>1.6</v>
      </c>
      <c r="Q61" s="150"/>
      <c r="R61" s="150">
        <v>1</v>
      </c>
      <c r="S61" s="89" t="s">
        <v>305</v>
      </c>
      <c r="T61" s="84" t="s">
        <v>305</v>
      </c>
      <c r="U61" s="100">
        <v>2024.11</v>
      </c>
      <c r="V61" s="36"/>
    </row>
    <row r="62" s="20" customFormat="1" ht="99" customHeight="1" spans="1:22">
      <c r="A62" s="78" t="s">
        <v>306</v>
      </c>
      <c r="B62" s="82" t="s">
        <v>307</v>
      </c>
      <c r="C62" s="84" t="s">
        <v>33</v>
      </c>
      <c r="D62" s="36" t="s">
        <v>34</v>
      </c>
      <c r="E62" s="145" t="s">
        <v>105</v>
      </c>
      <c r="F62" s="85" t="s">
        <v>308</v>
      </c>
      <c r="G62" s="80">
        <v>50</v>
      </c>
      <c r="H62" s="86" t="s">
        <v>37</v>
      </c>
      <c r="I62" s="86" t="s">
        <v>309</v>
      </c>
      <c r="J62" s="86" t="s">
        <v>310</v>
      </c>
      <c r="K62" s="36">
        <v>36</v>
      </c>
      <c r="L62" s="36">
        <v>101</v>
      </c>
      <c r="M62" s="150">
        <f>N62+O62</f>
        <v>0.308</v>
      </c>
      <c r="N62" s="150">
        <v>0.0135</v>
      </c>
      <c r="O62" s="150">
        <v>0.2945</v>
      </c>
      <c r="P62" s="150">
        <f>M62*3.6</f>
        <v>1.1088</v>
      </c>
      <c r="Q62" s="150">
        <f>N62*3.6</f>
        <v>0.0486</v>
      </c>
      <c r="R62" s="150">
        <v>1.6</v>
      </c>
      <c r="S62" s="84" t="s">
        <v>40</v>
      </c>
      <c r="T62" s="84" t="s">
        <v>41</v>
      </c>
      <c r="U62" s="100">
        <v>2024.11</v>
      </c>
      <c r="V62" s="164"/>
    </row>
    <row r="63" s="20" customFormat="1" ht="81" customHeight="1" spans="1:22">
      <c r="A63" s="78" t="s">
        <v>311</v>
      </c>
      <c r="B63" s="82" t="s">
        <v>312</v>
      </c>
      <c r="C63" s="84" t="s">
        <v>33</v>
      </c>
      <c r="D63" s="36" t="s">
        <v>34</v>
      </c>
      <c r="E63" s="145" t="s">
        <v>295</v>
      </c>
      <c r="F63" s="85" t="s">
        <v>313</v>
      </c>
      <c r="G63" s="80">
        <v>10</v>
      </c>
      <c r="H63" s="84" t="s">
        <v>129</v>
      </c>
      <c r="I63" s="86" t="s">
        <v>314</v>
      </c>
      <c r="J63" s="86"/>
      <c r="K63" s="36"/>
      <c r="L63" s="36"/>
      <c r="M63" s="150"/>
      <c r="N63" s="150"/>
      <c r="O63" s="150"/>
      <c r="P63" s="150"/>
      <c r="Q63" s="150"/>
      <c r="R63" s="150"/>
      <c r="S63" s="84" t="s">
        <v>40</v>
      </c>
      <c r="T63" s="84" t="s">
        <v>41</v>
      </c>
      <c r="U63" s="100">
        <v>2024.11</v>
      </c>
      <c r="V63" s="164"/>
    </row>
    <row r="64" s="22" customFormat="1" ht="80" customHeight="1" spans="1:22">
      <c r="A64" s="99" t="s">
        <v>315</v>
      </c>
      <c r="B64" s="128" t="s">
        <v>316</v>
      </c>
      <c r="C64" s="131" t="s">
        <v>33</v>
      </c>
      <c r="D64" s="55" t="s">
        <v>34</v>
      </c>
      <c r="E64" s="131" t="s">
        <v>41</v>
      </c>
      <c r="F64" s="132" t="s">
        <v>317</v>
      </c>
      <c r="G64" s="133">
        <v>300</v>
      </c>
      <c r="H64" s="146" t="s">
        <v>37</v>
      </c>
      <c r="I64" s="175" t="s">
        <v>318</v>
      </c>
      <c r="J64" s="175"/>
      <c r="K64" s="176"/>
      <c r="L64" s="176"/>
      <c r="M64" s="177"/>
      <c r="N64" s="177"/>
      <c r="O64" s="177"/>
      <c r="P64" s="177"/>
      <c r="Q64" s="196"/>
      <c r="R64" s="196"/>
      <c r="S64" s="131" t="s">
        <v>40</v>
      </c>
      <c r="T64" s="131" t="s">
        <v>41</v>
      </c>
      <c r="U64" s="197">
        <v>2024.11</v>
      </c>
      <c r="V64" s="176"/>
    </row>
    <row r="65" s="23" customFormat="1" ht="35" customHeight="1" spans="1:22">
      <c r="A65" s="77" t="s">
        <v>319</v>
      </c>
      <c r="B65" s="78"/>
      <c r="C65" s="190"/>
      <c r="D65" s="83"/>
      <c r="E65" s="83"/>
      <c r="F65" s="198"/>
      <c r="G65" s="80">
        <f>G66+G67+G68+G69</f>
        <v>630</v>
      </c>
      <c r="H65" s="199"/>
      <c r="I65" s="199"/>
      <c r="J65" s="199"/>
      <c r="K65" s="269"/>
      <c r="L65" s="269"/>
      <c r="M65" s="270"/>
      <c r="N65" s="270"/>
      <c r="O65" s="270"/>
      <c r="P65" s="270"/>
      <c r="Q65" s="270"/>
      <c r="R65" s="270"/>
      <c r="S65" s="300"/>
      <c r="T65" s="300"/>
      <c r="U65" s="269"/>
      <c r="V65" s="269"/>
    </row>
    <row r="66" s="12" customFormat="1" ht="95" customHeight="1" spans="1:22">
      <c r="A66" s="78" t="s">
        <v>31</v>
      </c>
      <c r="B66" s="82" t="s">
        <v>320</v>
      </c>
      <c r="C66" s="143" t="s">
        <v>33</v>
      </c>
      <c r="D66" s="105" t="s">
        <v>34</v>
      </c>
      <c r="E66" s="84" t="s">
        <v>289</v>
      </c>
      <c r="F66" s="85" t="s">
        <v>321</v>
      </c>
      <c r="G66" s="200">
        <v>70</v>
      </c>
      <c r="H66" s="86" t="s">
        <v>129</v>
      </c>
      <c r="I66" s="86" t="s">
        <v>322</v>
      </c>
      <c r="J66" s="271" t="s">
        <v>323</v>
      </c>
      <c r="K66" s="180">
        <v>4</v>
      </c>
      <c r="L66" s="180">
        <v>10</v>
      </c>
      <c r="M66" s="272">
        <f>N66+O66</f>
        <v>0.1022</v>
      </c>
      <c r="N66" s="272">
        <v>0.0042</v>
      </c>
      <c r="O66" s="272">
        <v>0.098</v>
      </c>
      <c r="P66" s="272">
        <f>M66*3.6</f>
        <v>0.36792</v>
      </c>
      <c r="Q66" s="272">
        <f>N66*3.6</f>
        <v>0.01512</v>
      </c>
      <c r="R66" s="272">
        <f>O66*3.6</f>
        <v>0.3528</v>
      </c>
      <c r="S66" s="84" t="s">
        <v>324</v>
      </c>
      <c r="T66" s="84" t="s">
        <v>325</v>
      </c>
      <c r="U66" s="100">
        <v>2024.11</v>
      </c>
      <c r="V66" s="164"/>
    </row>
    <row r="67" s="12" customFormat="1" ht="202" customHeight="1" spans="1:22">
      <c r="A67" s="78" t="s">
        <v>326</v>
      </c>
      <c r="B67" s="82" t="s">
        <v>327</v>
      </c>
      <c r="C67" s="84" t="s">
        <v>33</v>
      </c>
      <c r="D67" s="105" t="s">
        <v>34</v>
      </c>
      <c r="E67" s="84" t="s">
        <v>60</v>
      </c>
      <c r="F67" s="85" t="s">
        <v>328</v>
      </c>
      <c r="G67" s="80">
        <v>50</v>
      </c>
      <c r="H67" s="86" t="s">
        <v>37</v>
      </c>
      <c r="I67" s="86" t="s">
        <v>329</v>
      </c>
      <c r="J67" s="86" t="s">
        <v>330</v>
      </c>
      <c r="K67" s="164">
        <v>1</v>
      </c>
      <c r="L67" s="164">
        <v>10</v>
      </c>
      <c r="M67" s="165">
        <v>0.3</v>
      </c>
      <c r="N67" s="165">
        <v>0.2</v>
      </c>
      <c r="O67" s="165">
        <v>0.1</v>
      </c>
      <c r="P67" s="165">
        <v>1.2</v>
      </c>
      <c r="Q67" s="165">
        <v>0.8</v>
      </c>
      <c r="R67" s="165">
        <v>0.4</v>
      </c>
      <c r="S67" s="84" t="s">
        <v>331</v>
      </c>
      <c r="T67" s="84" t="s">
        <v>60</v>
      </c>
      <c r="U67" s="100">
        <v>2024.11</v>
      </c>
      <c r="V67" s="36"/>
    </row>
    <row r="68" s="20" customFormat="1" ht="75" customHeight="1" spans="1:22">
      <c r="A68" s="99" t="s">
        <v>47</v>
      </c>
      <c r="B68" s="201" t="s">
        <v>332</v>
      </c>
      <c r="C68" s="202" t="s">
        <v>33</v>
      </c>
      <c r="D68" s="203" t="s">
        <v>34</v>
      </c>
      <c r="E68" s="204" t="s">
        <v>41</v>
      </c>
      <c r="F68" s="205" t="s">
        <v>333</v>
      </c>
      <c r="G68" s="206">
        <v>310</v>
      </c>
      <c r="H68" s="207" t="s">
        <v>52</v>
      </c>
      <c r="I68" s="273" t="s">
        <v>334</v>
      </c>
      <c r="J68" s="273" t="s">
        <v>335</v>
      </c>
      <c r="K68" s="55"/>
      <c r="L68" s="55">
        <v>3</v>
      </c>
      <c r="M68" s="274">
        <v>0.0024</v>
      </c>
      <c r="N68" s="196">
        <v>0.0008</v>
      </c>
      <c r="O68" s="196">
        <v>0.0016</v>
      </c>
      <c r="P68" s="274">
        <v>0.0096</v>
      </c>
      <c r="Q68" s="196">
        <v>0.0032</v>
      </c>
      <c r="R68" s="196">
        <v>0.0064</v>
      </c>
      <c r="S68" s="204" t="s">
        <v>40</v>
      </c>
      <c r="T68" s="204" t="s">
        <v>41</v>
      </c>
      <c r="U68" s="203">
        <v>2024.11</v>
      </c>
      <c r="V68" s="55"/>
    </row>
    <row r="69" s="20" customFormat="1" ht="106" customHeight="1" spans="1:22">
      <c r="A69" s="99" t="s">
        <v>77</v>
      </c>
      <c r="B69" s="201" t="s">
        <v>336</v>
      </c>
      <c r="C69" s="202" t="s">
        <v>33</v>
      </c>
      <c r="D69" s="208" t="s">
        <v>34</v>
      </c>
      <c r="E69" s="202" t="s">
        <v>337</v>
      </c>
      <c r="F69" s="209" t="s">
        <v>338</v>
      </c>
      <c r="G69" s="210">
        <v>200</v>
      </c>
      <c r="H69" s="207" t="s">
        <v>52</v>
      </c>
      <c r="I69" s="275" t="s">
        <v>339</v>
      </c>
      <c r="J69" s="275" t="s">
        <v>340</v>
      </c>
      <c r="K69" s="208">
        <v>0</v>
      </c>
      <c r="L69" s="208">
        <v>3</v>
      </c>
      <c r="M69" s="276">
        <v>0.04</v>
      </c>
      <c r="N69" s="276">
        <v>0.004</v>
      </c>
      <c r="O69" s="276">
        <v>0.043</v>
      </c>
      <c r="P69" s="276">
        <v>0.1</v>
      </c>
      <c r="Q69" s="276">
        <v>0.1</v>
      </c>
      <c r="R69" s="276">
        <v>0.072</v>
      </c>
      <c r="S69" s="202" t="s">
        <v>40</v>
      </c>
      <c r="T69" s="202" t="s">
        <v>41</v>
      </c>
      <c r="U69" s="301">
        <v>2024.11</v>
      </c>
      <c r="V69" s="208"/>
    </row>
    <row r="70" s="15" customFormat="1" ht="29" customHeight="1" spans="1:22">
      <c r="A70" s="77" t="s">
        <v>341</v>
      </c>
      <c r="B70" s="78"/>
      <c r="C70" s="36"/>
      <c r="D70" s="36"/>
      <c r="E70" s="36"/>
      <c r="F70" s="79"/>
      <c r="G70" s="211">
        <f>G71+G72+G73+G77+G78+G79+G80+G85+G81+G82+G83+G84</f>
        <v>2374</v>
      </c>
      <c r="H70" s="212"/>
      <c r="I70" s="212"/>
      <c r="J70" s="212"/>
      <c r="K70" s="36"/>
      <c r="L70" s="36"/>
      <c r="M70" s="150"/>
      <c r="N70" s="150"/>
      <c r="O70" s="150"/>
      <c r="P70" s="150"/>
      <c r="Q70" s="150"/>
      <c r="R70" s="150"/>
      <c r="S70" s="36"/>
      <c r="T70" s="36"/>
      <c r="U70" s="100"/>
      <c r="V70" s="164"/>
    </row>
    <row r="71" s="15" customFormat="1" ht="82" customHeight="1" spans="1:22">
      <c r="A71" s="213">
        <v>1</v>
      </c>
      <c r="B71" s="214" t="s">
        <v>342</v>
      </c>
      <c r="C71" s="92" t="s">
        <v>33</v>
      </c>
      <c r="D71" s="215" t="s">
        <v>34</v>
      </c>
      <c r="E71" s="92" t="s">
        <v>343</v>
      </c>
      <c r="F71" s="216" t="s">
        <v>344</v>
      </c>
      <c r="G71" s="95">
        <v>110</v>
      </c>
      <c r="H71" s="114" t="s">
        <v>37</v>
      </c>
      <c r="I71" s="96" t="s">
        <v>345</v>
      </c>
      <c r="J71" s="96" t="s">
        <v>346</v>
      </c>
      <c r="K71" s="153"/>
      <c r="L71" s="153">
        <v>6</v>
      </c>
      <c r="M71" s="153">
        <v>0.001</v>
      </c>
      <c r="N71" s="153"/>
      <c r="O71" s="153">
        <v>0.001</v>
      </c>
      <c r="P71" s="153">
        <v>0.002</v>
      </c>
      <c r="Q71" s="153"/>
      <c r="R71" s="153">
        <v>0.002</v>
      </c>
      <c r="S71" s="92" t="s">
        <v>40</v>
      </c>
      <c r="T71" s="92" t="s">
        <v>347</v>
      </c>
      <c r="U71" s="302">
        <v>2024.11</v>
      </c>
      <c r="V71" s="302"/>
    </row>
    <row r="72" s="12" customFormat="1" ht="81" customHeight="1" spans="1:22">
      <c r="A72" s="217">
        <v>2</v>
      </c>
      <c r="B72" s="82" t="s">
        <v>348</v>
      </c>
      <c r="C72" s="84" t="s">
        <v>33</v>
      </c>
      <c r="D72" s="144" t="s">
        <v>349</v>
      </c>
      <c r="E72" s="84" t="s">
        <v>41</v>
      </c>
      <c r="F72" s="85" t="s">
        <v>350</v>
      </c>
      <c r="G72" s="218">
        <v>20</v>
      </c>
      <c r="H72" s="98" t="s">
        <v>37</v>
      </c>
      <c r="I72" s="84" t="s">
        <v>351</v>
      </c>
      <c r="J72" s="85" t="s">
        <v>352</v>
      </c>
      <c r="K72" s="36"/>
      <c r="L72" s="36">
        <v>5</v>
      </c>
      <c r="M72" s="36">
        <v>0.01</v>
      </c>
      <c r="N72" s="36"/>
      <c r="O72" s="36">
        <v>0.01</v>
      </c>
      <c r="P72" s="36">
        <v>0.01</v>
      </c>
      <c r="Q72" s="36"/>
      <c r="R72" s="36">
        <v>0.01</v>
      </c>
      <c r="S72" s="84" t="s">
        <v>40</v>
      </c>
      <c r="T72" s="143" t="s">
        <v>347</v>
      </c>
      <c r="U72" s="36">
        <v>2024.11</v>
      </c>
      <c r="V72" s="36"/>
    </row>
    <row r="73" s="15" customFormat="1" ht="36" customHeight="1" spans="1:22">
      <c r="A73" s="217">
        <v>3</v>
      </c>
      <c r="B73" s="82" t="s">
        <v>353</v>
      </c>
      <c r="C73" s="219"/>
      <c r="D73" s="144"/>
      <c r="E73" s="144"/>
      <c r="F73" s="79"/>
      <c r="G73" s="218">
        <f>G74+G75+G76</f>
        <v>109</v>
      </c>
      <c r="H73" s="106"/>
      <c r="I73" s="81"/>
      <c r="J73" s="277"/>
      <c r="K73" s="144"/>
      <c r="L73" s="144"/>
      <c r="M73" s="278"/>
      <c r="N73" s="278"/>
      <c r="O73" s="278"/>
      <c r="P73" s="278"/>
      <c r="Q73" s="278"/>
      <c r="R73" s="278"/>
      <c r="S73" s="36"/>
      <c r="T73" s="144"/>
      <c r="U73" s="303"/>
      <c r="V73" s="144"/>
    </row>
    <row r="74" s="24" customFormat="1" ht="75" customHeight="1" spans="1:22">
      <c r="A74" s="220" t="s">
        <v>354</v>
      </c>
      <c r="B74" s="84" t="s">
        <v>355</v>
      </c>
      <c r="C74" s="219" t="s">
        <v>33</v>
      </c>
      <c r="D74" s="105" t="s">
        <v>34</v>
      </c>
      <c r="E74" s="84" t="s">
        <v>60</v>
      </c>
      <c r="F74" s="85" t="s">
        <v>356</v>
      </c>
      <c r="G74" s="218">
        <v>29.5</v>
      </c>
      <c r="H74" s="98" t="s">
        <v>37</v>
      </c>
      <c r="I74" s="271" t="s">
        <v>357</v>
      </c>
      <c r="J74" s="271" t="s">
        <v>358</v>
      </c>
      <c r="K74" s="144">
        <v>51</v>
      </c>
      <c r="L74" s="144">
        <v>102</v>
      </c>
      <c r="M74" s="278"/>
      <c r="N74" s="278"/>
      <c r="O74" s="278"/>
      <c r="P74" s="278"/>
      <c r="Q74" s="278"/>
      <c r="R74" s="278"/>
      <c r="S74" s="219" t="s">
        <v>359</v>
      </c>
      <c r="T74" s="219" t="s">
        <v>359</v>
      </c>
      <c r="U74" s="36">
        <v>2024.11</v>
      </c>
      <c r="V74" s="144"/>
    </row>
    <row r="75" s="15" customFormat="1" ht="75" customHeight="1" spans="1:22">
      <c r="A75" s="220" t="s">
        <v>360</v>
      </c>
      <c r="B75" s="84" t="s">
        <v>361</v>
      </c>
      <c r="C75" s="219" t="s">
        <v>33</v>
      </c>
      <c r="D75" s="105" t="s">
        <v>34</v>
      </c>
      <c r="E75" s="84" t="s">
        <v>362</v>
      </c>
      <c r="F75" s="85" t="s">
        <v>356</v>
      </c>
      <c r="G75" s="218">
        <v>29.5</v>
      </c>
      <c r="H75" s="98" t="s">
        <v>37</v>
      </c>
      <c r="I75" s="271" t="s">
        <v>357</v>
      </c>
      <c r="J75" s="271" t="s">
        <v>358</v>
      </c>
      <c r="K75" s="144">
        <v>51</v>
      </c>
      <c r="L75" s="144">
        <v>102</v>
      </c>
      <c r="M75" s="278"/>
      <c r="N75" s="278"/>
      <c r="O75" s="278"/>
      <c r="P75" s="278"/>
      <c r="Q75" s="278"/>
      <c r="R75" s="278"/>
      <c r="S75" s="219" t="s">
        <v>359</v>
      </c>
      <c r="T75" s="219" t="s">
        <v>359</v>
      </c>
      <c r="U75" s="36">
        <v>2024.11</v>
      </c>
      <c r="V75" s="144"/>
    </row>
    <row r="76" s="15" customFormat="1" ht="135" customHeight="1" spans="1:22">
      <c r="A76" s="220" t="s">
        <v>363</v>
      </c>
      <c r="B76" s="36" t="s">
        <v>364</v>
      </c>
      <c r="C76" s="219" t="s">
        <v>33</v>
      </c>
      <c r="D76" s="105" t="s">
        <v>34</v>
      </c>
      <c r="E76" s="219" t="s">
        <v>295</v>
      </c>
      <c r="F76" s="85" t="s">
        <v>365</v>
      </c>
      <c r="G76" s="218">
        <v>50</v>
      </c>
      <c r="H76" s="98" t="s">
        <v>37</v>
      </c>
      <c r="I76" s="86" t="s">
        <v>366</v>
      </c>
      <c r="J76" s="271" t="s">
        <v>367</v>
      </c>
      <c r="K76" s="144">
        <v>51</v>
      </c>
      <c r="L76" s="144">
        <v>102</v>
      </c>
      <c r="M76" s="278"/>
      <c r="N76" s="278"/>
      <c r="O76" s="278"/>
      <c r="P76" s="278"/>
      <c r="Q76" s="278"/>
      <c r="R76" s="278"/>
      <c r="S76" s="219" t="s">
        <v>359</v>
      </c>
      <c r="T76" s="219" t="s">
        <v>359</v>
      </c>
      <c r="U76" s="36">
        <v>2024.11</v>
      </c>
      <c r="V76" s="144"/>
    </row>
    <row r="77" s="12" customFormat="1" ht="122" customHeight="1" spans="1:22">
      <c r="A77" s="217">
        <v>4</v>
      </c>
      <c r="B77" s="82" t="s">
        <v>368</v>
      </c>
      <c r="C77" s="84" t="s">
        <v>33</v>
      </c>
      <c r="D77" s="105" t="s">
        <v>34</v>
      </c>
      <c r="E77" s="84" t="s">
        <v>369</v>
      </c>
      <c r="F77" s="85" t="s">
        <v>370</v>
      </c>
      <c r="G77" s="80">
        <v>30</v>
      </c>
      <c r="H77" s="86" t="s">
        <v>129</v>
      </c>
      <c r="I77" s="86" t="s">
        <v>371</v>
      </c>
      <c r="J77" s="86" t="s">
        <v>372</v>
      </c>
      <c r="K77" s="144">
        <v>51</v>
      </c>
      <c r="L77" s="36">
        <v>102</v>
      </c>
      <c r="M77" s="150"/>
      <c r="N77" s="279"/>
      <c r="O77" s="279"/>
      <c r="P77" s="150"/>
      <c r="Q77" s="279"/>
      <c r="R77" s="279"/>
      <c r="S77" s="84" t="s">
        <v>373</v>
      </c>
      <c r="T77" s="84" t="s">
        <v>374</v>
      </c>
      <c r="U77" s="164">
        <v>2024.11</v>
      </c>
      <c r="V77" s="36"/>
    </row>
    <row r="78" s="12" customFormat="1" ht="154" customHeight="1" spans="1:22">
      <c r="A78" s="217">
        <v>5</v>
      </c>
      <c r="B78" s="82" t="s">
        <v>375</v>
      </c>
      <c r="C78" s="143" t="s">
        <v>33</v>
      </c>
      <c r="D78" s="105" t="s">
        <v>34</v>
      </c>
      <c r="E78" s="143" t="s">
        <v>295</v>
      </c>
      <c r="F78" s="85" t="s">
        <v>376</v>
      </c>
      <c r="G78" s="100">
        <v>100</v>
      </c>
      <c r="H78" s="221" t="s">
        <v>129</v>
      </c>
      <c r="I78" s="221" t="s">
        <v>377</v>
      </c>
      <c r="J78" s="86" t="s">
        <v>378</v>
      </c>
      <c r="K78" s="190"/>
      <c r="L78" s="190"/>
      <c r="M78" s="270"/>
      <c r="N78" s="270"/>
      <c r="O78" s="270"/>
      <c r="P78" s="270"/>
      <c r="Q78" s="270"/>
      <c r="R78" s="165"/>
      <c r="S78" s="84" t="s">
        <v>373</v>
      </c>
      <c r="T78" s="84" t="s">
        <v>373</v>
      </c>
      <c r="U78" s="100">
        <v>2024.11</v>
      </c>
      <c r="V78" s="36"/>
    </row>
    <row r="79" s="15" customFormat="1" ht="203" customHeight="1" spans="1:22">
      <c r="A79" s="213">
        <v>6</v>
      </c>
      <c r="B79" s="214" t="s">
        <v>379</v>
      </c>
      <c r="C79" s="187" t="s">
        <v>33</v>
      </c>
      <c r="D79" s="115" t="s">
        <v>34</v>
      </c>
      <c r="E79" s="187" t="s">
        <v>295</v>
      </c>
      <c r="F79" s="94" t="s">
        <v>380</v>
      </c>
      <c r="G79" s="181">
        <v>200</v>
      </c>
      <c r="H79" s="161" t="s">
        <v>129</v>
      </c>
      <c r="I79" s="96" t="s">
        <v>381</v>
      </c>
      <c r="J79" s="161"/>
      <c r="K79" s="162"/>
      <c r="L79" s="162"/>
      <c r="M79" s="168"/>
      <c r="N79" s="168"/>
      <c r="O79" s="168"/>
      <c r="P79" s="168"/>
      <c r="Q79" s="168"/>
      <c r="R79" s="168"/>
      <c r="S79" s="92" t="s">
        <v>382</v>
      </c>
      <c r="T79" s="92" t="s">
        <v>383</v>
      </c>
      <c r="U79" s="181">
        <v>2024.11</v>
      </c>
      <c r="V79" s="153"/>
    </row>
    <row r="80" s="11" customFormat="1" ht="87" customHeight="1" spans="1:22">
      <c r="A80" s="217">
        <v>7</v>
      </c>
      <c r="B80" s="82" t="s">
        <v>384</v>
      </c>
      <c r="C80" s="84" t="s">
        <v>33</v>
      </c>
      <c r="D80" s="36" t="s">
        <v>34</v>
      </c>
      <c r="E80" s="36" t="s">
        <v>385</v>
      </c>
      <c r="F80" s="79" t="s">
        <v>386</v>
      </c>
      <c r="G80" s="80">
        <v>95</v>
      </c>
      <c r="H80" s="106" t="s">
        <v>114</v>
      </c>
      <c r="I80" s="36" t="s">
        <v>387</v>
      </c>
      <c r="J80" s="84" t="s">
        <v>75</v>
      </c>
      <c r="K80" s="36">
        <v>0</v>
      </c>
      <c r="L80" s="36">
        <v>1</v>
      </c>
      <c r="M80" s="36">
        <f>SUM(N80:O80)</f>
        <v>0.0478</v>
      </c>
      <c r="N80" s="36">
        <v>0.0118</v>
      </c>
      <c r="O80" s="36">
        <v>0.036</v>
      </c>
      <c r="P80" s="36">
        <f>SUM(Q80:R80)</f>
        <v>0.207</v>
      </c>
      <c r="Q80" s="36">
        <v>0.0481</v>
      </c>
      <c r="R80" s="36">
        <v>0.1589</v>
      </c>
      <c r="S80" s="36" t="s">
        <v>388</v>
      </c>
      <c r="T80" s="36" t="s">
        <v>388</v>
      </c>
      <c r="U80" s="36">
        <v>2024.11</v>
      </c>
      <c r="V80" s="144"/>
    </row>
    <row r="81" s="19" customFormat="1" ht="175" customHeight="1" spans="1:22">
      <c r="A81" s="217">
        <v>8</v>
      </c>
      <c r="B81" s="82" t="s">
        <v>389</v>
      </c>
      <c r="C81" s="84" t="s">
        <v>33</v>
      </c>
      <c r="D81" s="144" t="s">
        <v>390</v>
      </c>
      <c r="E81" s="222" t="s">
        <v>391</v>
      </c>
      <c r="F81" s="79" t="s">
        <v>392</v>
      </c>
      <c r="G81" s="80">
        <v>60</v>
      </c>
      <c r="H81" s="84" t="s">
        <v>129</v>
      </c>
      <c r="I81" s="85" t="s">
        <v>393</v>
      </c>
      <c r="J81" s="85" t="s">
        <v>394</v>
      </c>
      <c r="K81" s="36"/>
      <c r="L81" s="36">
        <v>12</v>
      </c>
      <c r="M81" s="36">
        <v>0.02</v>
      </c>
      <c r="N81" s="36"/>
      <c r="O81" s="36">
        <v>0.02</v>
      </c>
      <c r="P81" s="36">
        <v>0.08</v>
      </c>
      <c r="Q81" s="36"/>
      <c r="R81" s="36">
        <v>0.08</v>
      </c>
      <c r="S81" s="84" t="s">
        <v>305</v>
      </c>
      <c r="T81" s="84" t="s">
        <v>305</v>
      </c>
      <c r="U81" s="55">
        <v>2024.11</v>
      </c>
      <c r="V81" s="190"/>
    </row>
    <row r="82" s="25" customFormat="1" ht="54" customHeight="1" spans="1:22">
      <c r="A82" s="223">
        <v>9</v>
      </c>
      <c r="B82" s="128" t="s">
        <v>395</v>
      </c>
      <c r="C82" s="55" t="s">
        <v>33</v>
      </c>
      <c r="D82" s="224" t="s">
        <v>34</v>
      </c>
      <c r="E82" s="55" t="s">
        <v>396</v>
      </c>
      <c r="F82" s="224" t="s">
        <v>397</v>
      </c>
      <c r="G82" s="133">
        <v>450</v>
      </c>
      <c r="H82" s="224" t="s">
        <v>52</v>
      </c>
      <c r="I82" s="224" t="s">
        <v>398</v>
      </c>
      <c r="J82" s="224" t="s">
        <v>75</v>
      </c>
      <c r="K82" s="55">
        <v>0</v>
      </c>
      <c r="L82" s="55">
        <v>1</v>
      </c>
      <c r="M82" s="55">
        <f>SUM(N82:O82)</f>
        <v>0.0478</v>
      </c>
      <c r="N82" s="55">
        <v>0.0118</v>
      </c>
      <c r="O82" s="55">
        <v>0.036</v>
      </c>
      <c r="P82" s="55">
        <f>SUM(Q82:R82)</f>
        <v>0.207</v>
      </c>
      <c r="Q82" s="55">
        <v>0.0481</v>
      </c>
      <c r="R82" s="55">
        <v>0.1589</v>
      </c>
      <c r="S82" s="55" t="s">
        <v>40</v>
      </c>
      <c r="T82" s="55" t="s">
        <v>40</v>
      </c>
      <c r="U82" s="55">
        <v>2024.11</v>
      </c>
      <c r="V82" s="304"/>
    </row>
    <row r="83" s="25" customFormat="1" ht="65" customHeight="1" spans="1:22">
      <c r="A83" s="223">
        <v>10</v>
      </c>
      <c r="B83" s="128" t="s">
        <v>399</v>
      </c>
      <c r="C83" s="55" t="s">
        <v>33</v>
      </c>
      <c r="D83" s="224" t="s">
        <v>34</v>
      </c>
      <c r="E83" s="131" t="s">
        <v>400</v>
      </c>
      <c r="F83" s="224" t="s">
        <v>401</v>
      </c>
      <c r="G83" s="133">
        <v>450</v>
      </c>
      <c r="H83" s="224" t="s">
        <v>52</v>
      </c>
      <c r="I83" s="132" t="s">
        <v>402</v>
      </c>
      <c r="J83" s="224" t="s">
        <v>75</v>
      </c>
      <c r="K83" s="55">
        <v>0</v>
      </c>
      <c r="L83" s="55">
        <v>1</v>
      </c>
      <c r="M83" s="55">
        <f>SUM(N83:O83)</f>
        <v>0.0478</v>
      </c>
      <c r="N83" s="55">
        <v>0.0118</v>
      </c>
      <c r="O83" s="55">
        <v>0.036</v>
      </c>
      <c r="P83" s="55">
        <f>SUM(Q83:R83)</f>
        <v>0.207</v>
      </c>
      <c r="Q83" s="55">
        <v>0.0481</v>
      </c>
      <c r="R83" s="55">
        <v>0.1589</v>
      </c>
      <c r="S83" s="55" t="s">
        <v>40</v>
      </c>
      <c r="T83" s="55" t="s">
        <v>40</v>
      </c>
      <c r="U83" s="55">
        <v>2024.11</v>
      </c>
      <c r="V83" s="304"/>
    </row>
    <row r="84" s="26" customFormat="1" ht="78" customHeight="1" spans="1:22">
      <c r="A84" s="223">
        <v>11</v>
      </c>
      <c r="B84" s="225" t="s">
        <v>403</v>
      </c>
      <c r="C84" s="130" t="s">
        <v>33</v>
      </c>
      <c r="D84" s="226" t="s">
        <v>34</v>
      </c>
      <c r="E84" s="131" t="s">
        <v>404</v>
      </c>
      <c r="F84" s="227" t="s">
        <v>405</v>
      </c>
      <c r="G84" s="228">
        <v>50</v>
      </c>
      <c r="H84" s="132" t="s">
        <v>37</v>
      </c>
      <c r="I84" s="280" t="s">
        <v>406</v>
      </c>
      <c r="J84" s="281" t="s">
        <v>407</v>
      </c>
      <c r="K84" s="282">
        <v>0</v>
      </c>
      <c r="L84" s="226">
        <v>1</v>
      </c>
      <c r="M84" s="196">
        <f>N84+O84</f>
        <v>0.0176</v>
      </c>
      <c r="N84" s="196">
        <v>0.0014</v>
      </c>
      <c r="O84" s="196">
        <v>0.0162</v>
      </c>
      <c r="P84" s="196">
        <f>Q84+R84</f>
        <v>0.069</v>
      </c>
      <c r="Q84" s="196">
        <v>0.0052</v>
      </c>
      <c r="R84" s="196">
        <v>0.0638</v>
      </c>
      <c r="S84" s="130" t="s">
        <v>40</v>
      </c>
      <c r="T84" s="130" t="s">
        <v>362</v>
      </c>
      <c r="U84" s="55">
        <v>2024.11</v>
      </c>
      <c r="V84" s="305"/>
    </row>
    <row r="85" s="27" customFormat="1" ht="118" customHeight="1" spans="1:22">
      <c r="A85" s="217">
        <v>12</v>
      </c>
      <c r="B85" s="82" t="s">
        <v>408</v>
      </c>
      <c r="C85" s="84" t="s">
        <v>33</v>
      </c>
      <c r="D85" s="36" t="s">
        <v>34</v>
      </c>
      <c r="E85" s="84" t="s">
        <v>409</v>
      </c>
      <c r="F85" s="90" t="s">
        <v>410</v>
      </c>
      <c r="G85" s="229">
        <v>700</v>
      </c>
      <c r="H85" s="84" t="s">
        <v>411</v>
      </c>
      <c r="I85" s="283" t="s">
        <v>412</v>
      </c>
      <c r="J85" s="233" t="s">
        <v>413</v>
      </c>
      <c r="K85" s="230"/>
      <c r="L85" s="36">
        <v>1</v>
      </c>
      <c r="M85" s="150">
        <f>N85+O85</f>
        <v>0.0032</v>
      </c>
      <c r="N85" s="150">
        <v>0.0005</v>
      </c>
      <c r="O85" s="150">
        <v>0.0027</v>
      </c>
      <c r="P85" s="150">
        <f>Q85+R85</f>
        <v>0.0104</v>
      </c>
      <c r="Q85" s="150">
        <v>0.0017</v>
      </c>
      <c r="R85" s="150">
        <v>0.0087</v>
      </c>
      <c r="S85" s="84" t="s">
        <v>362</v>
      </c>
      <c r="T85" s="92" t="s">
        <v>362</v>
      </c>
      <c r="U85" s="36">
        <v>2024.11</v>
      </c>
      <c r="V85" s="36"/>
    </row>
    <row r="86" s="12" customFormat="1" ht="43" customHeight="1" spans="1:22">
      <c r="A86" s="78" t="s">
        <v>414</v>
      </c>
      <c r="B86" s="190"/>
      <c r="C86" s="230"/>
      <c r="D86" s="36"/>
      <c r="E86" s="230"/>
      <c r="F86" s="231"/>
      <c r="G86" s="80">
        <f>G87+G95+G103+G91+G102+G99</f>
        <v>3462.8</v>
      </c>
      <c r="H86" s="81"/>
      <c r="I86" s="212"/>
      <c r="J86" s="212"/>
      <c r="K86" s="36"/>
      <c r="L86" s="36"/>
      <c r="M86" s="150"/>
      <c r="N86" s="150"/>
      <c r="O86" s="150"/>
      <c r="P86" s="150"/>
      <c r="Q86" s="150"/>
      <c r="R86" s="150"/>
      <c r="S86" s="36"/>
      <c r="T86" s="36"/>
      <c r="U86" s="100"/>
      <c r="V86" s="164"/>
    </row>
    <row r="87" s="12" customFormat="1" ht="51" customHeight="1" spans="1:22">
      <c r="A87" s="78" t="s">
        <v>31</v>
      </c>
      <c r="B87" s="232" t="s">
        <v>415</v>
      </c>
      <c r="C87" s="145"/>
      <c r="D87" s="36"/>
      <c r="E87" s="145"/>
      <c r="F87" s="233"/>
      <c r="G87" s="80">
        <f>G88+G89+G90</f>
        <v>1100</v>
      </c>
      <c r="H87" s="86"/>
      <c r="I87" s="261"/>
      <c r="J87" s="261"/>
      <c r="K87" s="36"/>
      <c r="L87" s="36"/>
      <c r="M87" s="150"/>
      <c r="N87" s="150"/>
      <c r="O87" s="150"/>
      <c r="P87" s="150"/>
      <c r="Q87" s="150"/>
      <c r="R87" s="150"/>
      <c r="S87" s="84"/>
      <c r="T87" s="84"/>
      <c r="U87" s="255"/>
      <c r="V87" s="164"/>
    </row>
    <row r="88" s="27" customFormat="1" ht="79" customHeight="1" spans="1:22">
      <c r="A88" s="220" t="s">
        <v>354</v>
      </c>
      <c r="B88" s="234" t="s">
        <v>416</v>
      </c>
      <c r="C88" s="36" t="s">
        <v>111</v>
      </c>
      <c r="D88" s="235" t="s">
        <v>34</v>
      </c>
      <c r="E88" s="236" t="s">
        <v>289</v>
      </c>
      <c r="F88" s="237" t="s">
        <v>417</v>
      </c>
      <c r="G88" s="80">
        <v>400</v>
      </c>
      <c r="H88" s="238" t="s">
        <v>418</v>
      </c>
      <c r="I88" s="284" t="s">
        <v>419</v>
      </c>
      <c r="J88" s="231" t="s">
        <v>75</v>
      </c>
      <c r="K88" s="285">
        <v>0</v>
      </c>
      <c r="L88" s="285">
        <v>1</v>
      </c>
      <c r="M88" s="150">
        <f>N88+O88</f>
        <v>0.0096</v>
      </c>
      <c r="N88" s="286">
        <v>0.0023</v>
      </c>
      <c r="O88" s="286">
        <v>0.0073</v>
      </c>
      <c r="P88" s="150">
        <f>Q88+R88</f>
        <v>0.0355</v>
      </c>
      <c r="Q88" s="286">
        <v>0.0088</v>
      </c>
      <c r="R88" s="286">
        <v>0.0267</v>
      </c>
      <c r="S88" s="153" t="s">
        <v>420</v>
      </c>
      <c r="T88" s="236" t="s">
        <v>421</v>
      </c>
      <c r="U88" s="36">
        <v>2024.11</v>
      </c>
      <c r="V88" s="306"/>
    </row>
    <row r="89" s="28" customFormat="1" ht="160" customHeight="1" spans="1:22">
      <c r="A89" s="220" t="s">
        <v>360</v>
      </c>
      <c r="B89" s="84" t="s">
        <v>422</v>
      </c>
      <c r="C89" s="36" t="s">
        <v>111</v>
      </c>
      <c r="D89" s="36" t="s">
        <v>34</v>
      </c>
      <c r="E89" s="36" t="s">
        <v>423</v>
      </c>
      <c r="F89" s="79" t="s">
        <v>424</v>
      </c>
      <c r="G89" s="80">
        <v>400</v>
      </c>
      <c r="H89" s="238" t="s">
        <v>418</v>
      </c>
      <c r="I89" s="79" t="s">
        <v>425</v>
      </c>
      <c r="J89" s="36" t="s">
        <v>426</v>
      </c>
      <c r="K89" s="36">
        <v>0</v>
      </c>
      <c r="L89" s="36">
        <v>1</v>
      </c>
      <c r="M89" s="36">
        <f>N89+O89</f>
        <v>0.079</v>
      </c>
      <c r="N89" s="36">
        <v>0.009</v>
      </c>
      <c r="O89" s="36">
        <v>0.07</v>
      </c>
      <c r="P89" s="36">
        <v>0.0331</v>
      </c>
      <c r="Q89" s="36">
        <v>0.0042</v>
      </c>
      <c r="R89" s="36">
        <v>0.0289</v>
      </c>
      <c r="S89" s="153" t="s">
        <v>420</v>
      </c>
      <c r="T89" s="153" t="s">
        <v>427</v>
      </c>
      <c r="U89" s="36">
        <v>2024.11</v>
      </c>
      <c r="V89" s="36"/>
    </row>
    <row r="90" s="24" customFormat="1" ht="160" customHeight="1" spans="1:22">
      <c r="A90" s="220" t="s">
        <v>363</v>
      </c>
      <c r="B90" s="84" t="s">
        <v>428</v>
      </c>
      <c r="C90" s="84" t="s">
        <v>33</v>
      </c>
      <c r="D90" s="36" t="s">
        <v>34</v>
      </c>
      <c r="E90" s="84" t="s">
        <v>429</v>
      </c>
      <c r="F90" s="79" t="s">
        <v>430</v>
      </c>
      <c r="G90" s="100">
        <v>300</v>
      </c>
      <c r="H90" s="86" t="s">
        <v>37</v>
      </c>
      <c r="I90" s="261" t="s">
        <v>431</v>
      </c>
      <c r="J90" s="86" t="s">
        <v>432</v>
      </c>
      <c r="K90" s="36"/>
      <c r="L90" s="36">
        <v>1</v>
      </c>
      <c r="M90" s="150">
        <v>0.0387</v>
      </c>
      <c r="N90" s="150">
        <v>0.0088</v>
      </c>
      <c r="O90" s="150">
        <v>0.0299</v>
      </c>
      <c r="P90" s="150">
        <v>0.1623</v>
      </c>
      <c r="Q90" s="150">
        <v>0.034</v>
      </c>
      <c r="R90" s="150">
        <v>0.1283</v>
      </c>
      <c r="S90" s="84" t="s">
        <v>40</v>
      </c>
      <c r="T90" s="84" t="s">
        <v>276</v>
      </c>
      <c r="U90" s="255">
        <v>2024.11</v>
      </c>
      <c r="V90" s="81"/>
    </row>
    <row r="91" s="29" customFormat="1" ht="18" customHeight="1" spans="1:22">
      <c r="A91" s="78" t="s">
        <v>326</v>
      </c>
      <c r="B91" s="232" t="s">
        <v>433</v>
      </c>
      <c r="C91" s="145"/>
      <c r="D91" s="153"/>
      <c r="E91" s="145"/>
      <c r="F91" s="233"/>
      <c r="G91" s="80">
        <v>600</v>
      </c>
      <c r="H91" s="96"/>
      <c r="I91" s="261"/>
      <c r="J91" s="261"/>
      <c r="K91" s="230"/>
      <c r="L91" s="230"/>
      <c r="M91" s="150"/>
      <c r="N91" s="150"/>
      <c r="O91" s="150"/>
      <c r="P91" s="150"/>
      <c r="Q91" s="150"/>
      <c r="R91" s="150"/>
      <c r="S91" s="92"/>
      <c r="T91" s="92"/>
      <c r="U91" s="307"/>
      <c r="V91" s="230"/>
    </row>
    <row r="92" s="7" customFormat="1" ht="183" customHeight="1" spans="1:22">
      <c r="A92" s="220" t="s">
        <v>354</v>
      </c>
      <c r="B92" s="84" t="s">
        <v>434</v>
      </c>
      <c r="C92" s="84" t="s">
        <v>33</v>
      </c>
      <c r="D92" s="105" t="s">
        <v>34</v>
      </c>
      <c r="E92" s="84" t="s">
        <v>435</v>
      </c>
      <c r="F92" s="79" t="s">
        <v>436</v>
      </c>
      <c r="G92" s="239">
        <v>300</v>
      </c>
      <c r="H92" s="86" t="s">
        <v>37</v>
      </c>
      <c r="I92" s="86" t="s">
        <v>437</v>
      </c>
      <c r="J92" s="86" t="s">
        <v>438</v>
      </c>
      <c r="K92" s="164"/>
      <c r="L92" s="287">
        <v>1</v>
      </c>
      <c r="M92" s="288">
        <v>0.0383</v>
      </c>
      <c r="N92" s="288">
        <v>0.008</v>
      </c>
      <c r="O92" s="288">
        <v>0.0303</v>
      </c>
      <c r="P92" s="288">
        <v>0.1581</v>
      </c>
      <c r="Q92" s="288">
        <v>0.0303</v>
      </c>
      <c r="R92" s="288">
        <v>0.1278</v>
      </c>
      <c r="S92" s="84" t="s">
        <v>305</v>
      </c>
      <c r="T92" s="84" t="s">
        <v>439</v>
      </c>
      <c r="U92" s="36">
        <v>2024.11</v>
      </c>
      <c r="V92" s="81"/>
    </row>
    <row r="93" s="30" customFormat="1" ht="69" hidden="1" customHeight="1" spans="1:22">
      <c r="A93" s="220" t="s">
        <v>360</v>
      </c>
      <c r="B93" s="240" t="s">
        <v>440</v>
      </c>
      <c r="C93" s="241" t="s">
        <v>33</v>
      </c>
      <c r="D93" s="242" t="s">
        <v>34</v>
      </c>
      <c r="E93" s="241" t="s">
        <v>441</v>
      </c>
      <c r="F93" s="153" t="s">
        <v>442</v>
      </c>
      <c r="G93" s="243"/>
      <c r="H93" s="241" t="s">
        <v>443</v>
      </c>
      <c r="I93" s="240" t="s">
        <v>444</v>
      </c>
      <c r="J93" s="240" t="s">
        <v>445</v>
      </c>
      <c r="K93" s="242"/>
      <c r="L93" s="242">
        <v>1</v>
      </c>
      <c r="M93" s="242">
        <v>0.0282</v>
      </c>
      <c r="N93" s="242">
        <v>0.0051</v>
      </c>
      <c r="O93" s="242">
        <v>0.0231</v>
      </c>
      <c r="P93" s="242">
        <v>0.1173</v>
      </c>
      <c r="Q93" s="242">
        <v>0.0225</v>
      </c>
      <c r="R93" s="242">
        <v>0.0948</v>
      </c>
      <c r="S93" s="241" t="s">
        <v>446</v>
      </c>
      <c r="T93" s="241" t="s">
        <v>447</v>
      </c>
      <c r="U93" s="243">
        <v>2024.11</v>
      </c>
      <c r="V93" s="308"/>
    </row>
    <row r="94" s="12" customFormat="1" ht="305" customHeight="1" spans="1:22">
      <c r="A94" s="220" t="s">
        <v>360</v>
      </c>
      <c r="B94" s="84" t="s">
        <v>448</v>
      </c>
      <c r="C94" s="84" t="s">
        <v>33</v>
      </c>
      <c r="D94" s="105" t="s">
        <v>34</v>
      </c>
      <c r="E94" s="84" t="s">
        <v>449</v>
      </c>
      <c r="F94" s="85" t="s">
        <v>450</v>
      </c>
      <c r="G94" s="100">
        <v>300</v>
      </c>
      <c r="H94" s="86" t="s">
        <v>37</v>
      </c>
      <c r="I94" s="86" t="s">
        <v>451</v>
      </c>
      <c r="J94" s="86" t="s">
        <v>452</v>
      </c>
      <c r="K94" s="164"/>
      <c r="L94" s="164">
        <v>1</v>
      </c>
      <c r="M94" s="165">
        <v>0.1103</v>
      </c>
      <c r="N94" s="165">
        <v>0.0197</v>
      </c>
      <c r="O94" s="165">
        <v>0.0906</v>
      </c>
      <c r="P94" s="165">
        <v>0.3313</v>
      </c>
      <c r="Q94" s="165">
        <v>0.0766</v>
      </c>
      <c r="R94" s="165">
        <v>0.2547</v>
      </c>
      <c r="S94" s="84" t="s">
        <v>305</v>
      </c>
      <c r="T94" s="84" t="s">
        <v>60</v>
      </c>
      <c r="U94" s="36">
        <v>2024.11</v>
      </c>
      <c r="V94" s="309"/>
    </row>
    <row r="95" s="29" customFormat="1" ht="43" customHeight="1" spans="1:22">
      <c r="A95" s="78" t="s">
        <v>47</v>
      </c>
      <c r="B95" s="232" t="s">
        <v>453</v>
      </c>
      <c r="C95" s="230"/>
      <c r="D95" s="230"/>
      <c r="E95" s="230"/>
      <c r="F95" s="231"/>
      <c r="G95" s="80">
        <f>SUM(G96:G98)</f>
        <v>900</v>
      </c>
      <c r="H95" s="81"/>
      <c r="I95" s="212"/>
      <c r="J95" s="212"/>
      <c r="K95" s="230"/>
      <c r="L95" s="230"/>
      <c r="M95" s="150"/>
      <c r="N95" s="150"/>
      <c r="O95" s="150"/>
      <c r="P95" s="150"/>
      <c r="Q95" s="150"/>
      <c r="R95" s="150"/>
      <c r="S95" s="92"/>
      <c r="T95" s="230"/>
      <c r="U95" s="230"/>
      <c r="V95" s="230"/>
    </row>
    <row r="96" s="15" customFormat="1" ht="194" customHeight="1" spans="1:22">
      <c r="A96" s="220" t="s">
        <v>354</v>
      </c>
      <c r="B96" s="92" t="s">
        <v>454</v>
      </c>
      <c r="C96" s="92" t="s">
        <v>33</v>
      </c>
      <c r="D96" s="115" t="s">
        <v>34</v>
      </c>
      <c r="E96" s="92" t="s">
        <v>455</v>
      </c>
      <c r="F96" s="244" t="s">
        <v>456</v>
      </c>
      <c r="G96" s="95">
        <v>300</v>
      </c>
      <c r="H96" s="96" t="s">
        <v>129</v>
      </c>
      <c r="I96" s="96" t="s">
        <v>457</v>
      </c>
      <c r="J96" s="96" t="s">
        <v>458</v>
      </c>
      <c r="K96" s="153"/>
      <c r="L96" s="153">
        <v>1</v>
      </c>
      <c r="M96" s="167">
        <v>0.0367</v>
      </c>
      <c r="N96" s="167">
        <v>0.0035</v>
      </c>
      <c r="O96" s="167">
        <v>0.0332</v>
      </c>
      <c r="P96" s="167">
        <v>0.1824</v>
      </c>
      <c r="Q96" s="167">
        <v>0.014</v>
      </c>
      <c r="R96" s="167">
        <v>0.1684</v>
      </c>
      <c r="S96" s="92" t="s">
        <v>40</v>
      </c>
      <c r="T96" s="92" t="s">
        <v>459</v>
      </c>
      <c r="U96" s="153">
        <v>2024.11</v>
      </c>
      <c r="V96" s="153"/>
    </row>
    <row r="97" s="15" customFormat="1" ht="149" customHeight="1" spans="1:22">
      <c r="A97" s="220" t="s">
        <v>460</v>
      </c>
      <c r="B97" s="92" t="s">
        <v>461</v>
      </c>
      <c r="C97" s="92" t="s">
        <v>33</v>
      </c>
      <c r="D97" s="153" t="s">
        <v>63</v>
      </c>
      <c r="E97" s="92" t="s">
        <v>462</v>
      </c>
      <c r="F97" s="94" t="s">
        <v>463</v>
      </c>
      <c r="G97" s="95">
        <v>300</v>
      </c>
      <c r="H97" s="96" t="s">
        <v>129</v>
      </c>
      <c r="I97" s="117" t="s">
        <v>464</v>
      </c>
      <c r="J97" s="116" t="s">
        <v>465</v>
      </c>
      <c r="K97" s="115"/>
      <c r="L97" s="289">
        <v>1</v>
      </c>
      <c r="M97" s="289">
        <v>0.1059</v>
      </c>
      <c r="N97" s="289">
        <v>0.0735</v>
      </c>
      <c r="O97" s="289">
        <v>0.0324</v>
      </c>
      <c r="P97" s="289">
        <v>0.2544</v>
      </c>
      <c r="Q97" s="289">
        <v>0.1988</v>
      </c>
      <c r="R97" s="289">
        <v>0.0556</v>
      </c>
      <c r="S97" s="116" t="s">
        <v>466</v>
      </c>
      <c r="T97" s="116" t="s">
        <v>467</v>
      </c>
      <c r="U97" s="310" t="s">
        <v>161</v>
      </c>
      <c r="V97" s="266"/>
    </row>
    <row r="98" s="15" customFormat="1" ht="132" spans="1:22">
      <c r="A98" s="220" t="s">
        <v>363</v>
      </c>
      <c r="B98" s="92" t="s">
        <v>468</v>
      </c>
      <c r="C98" s="92" t="s">
        <v>33</v>
      </c>
      <c r="D98" s="115" t="s">
        <v>34</v>
      </c>
      <c r="E98" s="92" t="s">
        <v>469</v>
      </c>
      <c r="F98" s="244" t="s">
        <v>470</v>
      </c>
      <c r="G98" s="245">
        <v>300</v>
      </c>
      <c r="H98" s="96" t="s">
        <v>129</v>
      </c>
      <c r="I98" s="96" t="s">
        <v>471</v>
      </c>
      <c r="J98" s="96" t="s">
        <v>472</v>
      </c>
      <c r="K98" s="162">
        <v>0</v>
      </c>
      <c r="L98" s="162">
        <v>1</v>
      </c>
      <c r="M98" s="168">
        <v>0.015</v>
      </c>
      <c r="N98" s="168">
        <v>0.003</v>
      </c>
      <c r="O98" s="168">
        <v>0.012</v>
      </c>
      <c r="P98" s="168">
        <v>0.048</v>
      </c>
      <c r="Q98" s="168">
        <v>0.0034</v>
      </c>
      <c r="R98" s="168">
        <v>0.0446</v>
      </c>
      <c r="S98" s="92" t="s">
        <v>305</v>
      </c>
      <c r="T98" s="92" t="s">
        <v>76</v>
      </c>
      <c r="U98" s="153">
        <v>2024.11</v>
      </c>
      <c r="V98" s="162"/>
    </row>
    <row r="99" s="15" customFormat="1" ht="22.5" spans="1:22">
      <c r="A99" s="78" t="s">
        <v>326</v>
      </c>
      <c r="B99" s="232" t="s">
        <v>473</v>
      </c>
      <c r="C99" s="230"/>
      <c r="D99" s="230"/>
      <c r="E99" s="230"/>
      <c r="F99" s="231"/>
      <c r="G99" s="80">
        <f>G100+G101</f>
        <v>600</v>
      </c>
      <c r="H99" s="96"/>
      <c r="I99" s="96"/>
      <c r="J99" s="96"/>
      <c r="K99" s="162"/>
      <c r="L99" s="162"/>
      <c r="M99" s="168"/>
      <c r="N99" s="168"/>
      <c r="O99" s="168"/>
      <c r="P99" s="168"/>
      <c r="Q99" s="168"/>
      <c r="R99" s="168"/>
      <c r="S99" s="92"/>
      <c r="T99" s="92"/>
      <c r="U99" s="153"/>
      <c r="V99" s="162"/>
    </row>
    <row r="100" s="12" customFormat="1" ht="320" customHeight="1" spans="1:22">
      <c r="A100" s="220" t="s">
        <v>354</v>
      </c>
      <c r="B100" s="84" t="s">
        <v>474</v>
      </c>
      <c r="C100" s="36" t="s">
        <v>111</v>
      </c>
      <c r="D100" s="105" t="s">
        <v>34</v>
      </c>
      <c r="E100" s="84" t="s">
        <v>369</v>
      </c>
      <c r="F100" s="246" t="s">
        <v>475</v>
      </c>
      <c r="G100" s="100">
        <v>300</v>
      </c>
      <c r="H100" s="247" t="s">
        <v>476</v>
      </c>
      <c r="I100" s="247" t="s">
        <v>477</v>
      </c>
      <c r="J100" s="247" t="s">
        <v>478</v>
      </c>
      <c r="K100" s="164">
        <v>0</v>
      </c>
      <c r="L100" s="164">
        <v>1</v>
      </c>
      <c r="M100" s="165">
        <v>0.0424</v>
      </c>
      <c r="N100" s="165">
        <v>0.0078</v>
      </c>
      <c r="O100" s="165">
        <v>0.0346</v>
      </c>
      <c r="P100" s="165">
        <v>0.193</v>
      </c>
      <c r="Q100" s="165">
        <v>0.0301</v>
      </c>
      <c r="R100" s="165">
        <v>0.1629</v>
      </c>
      <c r="S100" s="36" t="s">
        <v>479</v>
      </c>
      <c r="T100" s="36" t="s">
        <v>480</v>
      </c>
      <c r="U100" s="36">
        <v>2024.11</v>
      </c>
      <c r="V100" s="309"/>
    </row>
    <row r="101" s="12" customFormat="1" ht="257" customHeight="1" spans="1:22">
      <c r="A101" s="220" t="s">
        <v>460</v>
      </c>
      <c r="B101" s="84" t="s">
        <v>481</v>
      </c>
      <c r="C101" s="36" t="s">
        <v>482</v>
      </c>
      <c r="D101" s="105" t="s">
        <v>34</v>
      </c>
      <c r="E101" s="84" t="s">
        <v>483</v>
      </c>
      <c r="F101" s="81" t="s">
        <v>484</v>
      </c>
      <c r="G101" s="100">
        <v>300</v>
      </c>
      <c r="H101" s="81" t="s">
        <v>476</v>
      </c>
      <c r="I101" s="81" t="s">
        <v>485</v>
      </c>
      <c r="J101" s="81" t="s">
        <v>486</v>
      </c>
      <c r="K101" s="164">
        <v>0</v>
      </c>
      <c r="L101" s="164">
        <v>1</v>
      </c>
      <c r="M101" s="165">
        <v>0.0568</v>
      </c>
      <c r="N101" s="165">
        <v>0.0096</v>
      </c>
      <c r="O101" s="165">
        <f>M101-N101</f>
        <v>0.0472</v>
      </c>
      <c r="P101" s="165">
        <v>0.1679</v>
      </c>
      <c r="Q101" s="165">
        <v>0.032</v>
      </c>
      <c r="R101" s="165">
        <f>P101-Q101</f>
        <v>0.1359</v>
      </c>
      <c r="S101" s="36" t="s">
        <v>479</v>
      </c>
      <c r="T101" s="36" t="s">
        <v>487</v>
      </c>
      <c r="U101" s="36">
        <v>2024.11</v>
      </c>
      <c r="V101" s="309"/>
    </row>
    <row r="102" s="31" customFormat="1" ht="125" customHeight="1" spans="1:22">
      <c r="A102" s="248">
        <v>5</v>
      </c>
      <c r="B102" s="128" t="s">
        <v>488</v>
      </c>
      <c r="C102" s="84" t="s">
        <v>33</v>
      </c>
      <c r="D102" s="115" t="s">
        <v>34</v>
      </c>
      <c r="E102" s="84" t="s">
        <v>362</v>
      </c>
      <c r="F102" s="85" t="s">
        <v>489</v>
      </c>
      <c r="G102" s="249">
        <v>100</v>
      </c>
      <c r="H102" s="85" t="s">
        <v>411</v>
      </c>
      <c r="I102" s="85" t="s">
        <v>490</v>
      </c>
      <c r="J102" s="85"/>
      <c r="K102" s="84">
        <v>2</v>
      </c>
      <c r="L102" s="84"/>
      <c r="M102" s="85">
        <v>0.13</v>
      </c>
      <c r="N102" s="85">
        <v>0.02</v>
      </c>
      <c r="O102" s="85">
        <v>0.11</v>
      </c>
      <c r="P102" s="85">
        <v>0.56</v>
      </c>
      <c r="Q102" s="85">
        <v>0.09</v>
      </c>
      <c r="R102" s="85">
        <v>0.47</v>
      </c>
      <c r="S102" s="84" t="s">
        <v>40</v>
      </c>
      <c r="T102" s="84" t="s">
        <v>373</v>
      </c>
      <c r="U102" s="84">
        <v>2024.11</v>
      </c>
      <c r="V102" s="309"/>
    </row>
    <row r="103" s="32" customFormat="1" ht="91" customHeight="1" spans="1:22">
      <c r="A103" s="248">
        <v>6</v>
      </c>
      <c r="B103" s="128" t="s">
        <v>491</v>
      </c>
      <c r="C103" s="131" t="s">
        <v>33</v>
      </c>
      <c r="D103" s="208" t="s">
        <v>34</v>
      </c>
      <c r="E103" s="131" t="s">
        <v>41</v>
      </c>
      <c r="F103" s="132" t="s">
        <v>492</v>
      </c>
      <c r="G103" s="133">
        <v>162.8</v>
      </c>
      <c r="H103" s="131" t="s">
        <v>129</v>
      </c>
      <c r="I103" s="132" t="s">
        <v>493</v>
      </c>
      <c r="J103" s="132" t="s">
        <v>318</v>
      </c>
      <c r="K103" s="55"/>
      <c r="L103" s="55"/>
      <c r="M103" s="55"/>
      <c r="N103" s="55"/>
      <c r="O103" s="55"/>
      <c r="P103" s="55"/>
      <c r="Q103" s="55"/>
      <c r="R103" s="55"/>
      <c r="S103" s="131" t="s">
        <v>494</v>
      </c>
      <c r="T103" s="131" t="s">
        <v>41</v>
      </c>
      <c r="U103" s="301">
        <v>2024.11</v>
      </c>
      <c r="V103" s="311"/>
    </row>
    <row r="104" s="33" customFormat="1" ht="40" customHeight="1" spans="1:22">
      <c r="A104" s="77" t="s">
        <v>495</v>
      </c>
      <c r="B104" s="190"/>
      <c r="C104" s="250"/>
      <c r="D104" s="250"/>
      <c r="E104" s="250"/>
      <c r="F104" s="251"/>
      <c r="G104" s="80">
        <v>420</v>
      </c>
      <c r="H104" s="251"/>
      <c r="I104" s="290"/>
      <c r="J104" s="291"/>
      <c r="K104" s="292"/>
      <c r="L104" s="292"/>
      <c r="M104" s="292"/>
      <c r="N104" s="293"/>
      <c r="O104" s="293"/>
      <c r="P104" s="293"/>
      <c r="Q104" s="293"/>
      <c r="R104" s="293"/>
      <c r="S104" s="312"/>
      <c r="T104" s="250"/>
      <c r="U104" s="312"/>
      <c r="V104" s="312"/>
    </row>
    <row r="105" s="34" customFormat="1" ht="141" customHeight="1" spans="1:22">
      <c r="A105" s="99" t="s">
        <v>31</v>
      </c>
      <c r="B105" s="128" t="s">
        <v>496</v>
      </c>
      <c r="C105" s="131" t="s">
        <v>33</v>
      </c>
      <c r="D105" s="131" t="s">
        <v>34</v>
      </c>
      <c r="E105" s="131" t="s">
        <v>497</v>
      </c>
      <c r="F105" s="132" t="s">
        <v>498</v>
      </c>
      <c r="G105" s="252">
        <v>420</v>
      </c>
      <c r="H105" s="132" t="s">
        <v>499</v>
      </c>
      <c r="I105" s="132" t="s">
        <v>500</v>
      </c>
      <c r="J105" s="132" t="s">
        <v>501</v>
      </c>
      <c r="K105" s="131">
        <v>1</v>
      </c>
      <c r="L105" s="131">
        <v>5</v>
      </c>
      <c r="M105" s="131">
        <v>0.0245</v>
      </c>
      <c r="N105" s="131">
        <v>0.0105</v>
      </c>
      <c r="O105" s="131">
        <v>0.014</v>
      </c>
      <c r="P105" s="131">
        <v>0.0853</v>
      </c>
      <c r="Q105" s="131">
        <v>0.0365</v>
      </c>
      <c r="R105" s="131">
        <v>0.0488</v>
      </c>
      <c r="S105" s="131" t="s">
        <v>502</v>
      </c>
      <c r="T105" s="131" t="s">
        <v>503</v>
      </c>
      <c r="U105" s="301">
        <v>2024.11</v>
      </c>
      <c r="V105" s="313"/>
    </row>
    <row r="106" s="8" customFormat="1" ht="31" customHeight="1" spans="1:22">
      <c r="A106" s="77" t="s">
        <v>504</v>
      </c>
      <c r="B106" s="190"/>
      <c r="C106" s="36"/>
      <c r="D106" s="36"/>
      <c r="E106" s="36"/>
      <c r="F106" s="79"/>
      <c r="G106" s="80">
        <f>SUM(G107:G114)</f>
        <v>2330</v>
      </c>
      <c r="H106" s="81"/>
      <c r="I106" s="81"/>
      <c r="J106" s="81"/>
      <c r="K106" s="36"/>
      <c r="L106" s="154"/>
      <c r="M106" s="155"/>
      <c r="N106" s="155"/>
      <c r="O106" s="155"/>
      <c r="P106" s="155"/>
      <c r="Q106" s="155"/>
      <c r="R106" s="155"/>
      <c r="S106" s="36"/>
      <c r="T106" s="36"/>
      <c r="U106" s="36"/>
      <c r="V106" s="36"/>
    </row>
    <row r="107" s="8" customFormat="1" ht="100" customHeight="1" spans="1:22">
      <c r="A107" s="78">
        <v>1</v>
      </c>
      <c r="B107" s="82" t="s">
        <v>505</v>
      </c>
      <c r="C107" s="84" t="s">
        <v>33</v>
      </c>
      <c r="D107" s="36" t="s">
        <v>34</v>
      </c>
      <c r="E107" s="84" t="s">
        <v>41</v>
      </c>
      <c r="F107" s="85" t="s">
        <v>506</v>
      </c>
      <c r="G107" s="80">
        <v>10</v>
      </c>
      <c r="H107" s="86" t="s">
        <v>37</v>
      </c>
      <c r="I107" s="86" t="s">
        <v>507</v>
      </c>
      <c r="J107" s="86" t="s">
        <v>508</v>
      </c>
      <c r="K107" s="36">
        <v>51</v>
      </c>
      <c r="L107" s="36">
        <v>102</v>
      </c>
      <c r="M107" s="150">
        <v>0.0194</v>
      </c>
      <c r="N107" s="150">
        <v>0.0194</v>
      </c>
      <c r="O107" s="150"/>
      <c r="P107" s="150">
        <v>0.0776</v>
      </c>
      <c r="Q107" s="150">
        <v>0.0776</v>
      </c>
      <c r="R107" s="150"/>
      <c r="S107" s="84" t="s">
        <v>509</v>
      </c>
      <c r="T107" s="84" t="s">
        <v>509</v>
      </c>
      <c r="U107" s="314">
        <v>2024.11</v>
      </c>
      <c r="V107" s="36"/>
    </row>
    <row r="108" s="12" customFormat="1" ht="89" customHeight="1" spans="1:22">
      <c r="A108" s="78">
        <v>2</v>
      </c>
      <c r="B108" s="82" t="s">
        <v>510</v>
      </c>
      <c r="C108" s="84" t="s">
        <v>33</v>
      </c>
      <c r="D108" s="36" t="s">
        <v>34</v>
      </c>
      <c r="E108" s="84" t="s">
        <v>41</v>
      </c>
      <c r="F108" s="85" t="s">
        <v>511</v>
      </c>
      <c r="G108" s="80">
        <v>240</v>
      </c>
      <c r="H108" s="86" t="s">
        <v>37</v>
      </c>
      <c r="I108" s="86" t="s">
        <v>512</v>
      </c>
      <c r="J108" s="86" t="s">
        <v>513</v>
      </c>
      <c r="K108" s="36">
        <v>51</v>
      </c>
      <c r="L108" s="36">
        <v>102</v>
      </c>
      <c r="M108" s="150">
        <v>0.1607</v>
      </c>
      <c r="N108" s="150">
        <v>0.1607</v>
      </c>
      <c r="O108" s="150"/>
      <c r="P108" s="150">
        <v>0.6428</v>
      </c>
      <c r="Q108" s="150">
        <v>0.6428</v>
      </c>
      <c r="R108" s="150"/>
      <c r="S108" s="84" t="s">
        <v>509</v>
      </c>
      <c r="T108" s="84" t="s">
        <v>509</v>
      </c>
      <c r="U108" s="314">
        <v>2024.11</v>
      </c>
      <c r="V108" s="36"/>
    </row>
    <row r="109" s="8" customFormat="1" ht="112" customHeight="1" spans="1:22">
      <c r="A109" s="78">
        <v>3</v>
      </c>
      <c r="B109" s="82" t="s">
        <v>514</v>
      </c>
      <c r="C109" s="84" t="s">
        <v>33</v>
      </c>
      <c r="D109" s="36" t="s">
        <v>34</v>
      </c>
      <c r="E109" s="84" t="s">
        <v>41</v>
      </c>
      <c r="F109" s="85" t="s">
        <v>506</v>
      </c>
      <c r="G109" s="80">
        <v>100</v>
      </c>
      <c r="H109" s="86" t="s">
        <v>37</v>
      </c>
      <c r="I109" s="294" t="s">
        <v>515</v>
      </c>
      <c r="J109" s="294" t="s">
        <v>508</v>
      </c>
      <c r="K109" s="295">
        <v>51</v>
      </c>
      <c r="L109" s="296">
        <v>102</v>
      </c>
      <c r="M109" s="165">
        <v>0.09</v>
      </c>
      <c r="N109" s="150">
        <v>0.09</v>
      </c>
      <c r="O109" s="165"/>
      <c r="P109" s="165">
        <v>0.44</v>
      </c>
      <c r="Q109" s="165">
        <v>0.44</v>
      </c>
      <c r="R109" s="165"/>
      <c r="S109" s="315" t="s">
        <v>40</v>
      </c>
      <c r="T109" s="84" t="s">
        <v>41</v>
      </c>
      <c r="U109" s="36">
        <v>2024.11</v>
      </c>
      <c r="V109" s="316"/>
    </row>
    <row r="110" s="8" customFormat="1" ht="72" customHeight="1" spans="1:22">
      <c r="A110" s="78">
        <v>4</v>
      </c>
      <c r="B110" s="82" t="s">
        <v>516</v>
      </c>
      <c r="C110" s="84" t="s">
        <v>33</v>
      </c>
      <c r="D110" s="36" t="s">
        <v>34</v>
      </c>
      <c r="E110" s="84" t="s">
        <v>41</v>
      </c>
      <c r="F110" s="85" t="s">
        <v>517</v>
      </c>
      <c r="G110" s="80">
        <v>900</v>
      </c>
      <c r="H110" s="86" t="s">
        <v>37</v>
      </c>
      <c r="I110" s="86" t="s">
        <v>518</v>
      </c>
      <c r="J110" s="86" t="s">
        <v>519</v>
      </c>
      <c r="K110" s="295">
        <v>51</v>
      </c>
      <c r="L110" s="296">
        <v>102</v>
      </c>
      <c r="M110" s="165">
        <v>0.05</v>
      </c>
      <c r="N110" s="150">
        <v>0.02</v>
      </c>
      <c r="O110" s="165">
        <v>0.03</v>
      </c>
      <c r="P110" s="165">
        <v>0.22</v>
      </c>
      <c r="Q110" s="165">
        <v>0.088</v>
      </c>
      <c r="R110" s="150">
        <v>0.132</v>
      </c>
      <c r="S110" s="84" t="s">
        <v>40</v>
      </c>
      <c r="T110" s="84" t="s">
        <v>41</v>
      </c>
      <c r="U110" s="36">
        <v>2024.11</v>
      </c>
      <c r="V110" s="36"/>
    </row>
    <row r="111" s="35" customFormat="1" ht="85" customHeight="1" spans="1:22">
      <c r="A111" s="78">
        <v>5</v>
      </c>
      <c r="B111" s="82" t="s">
        <v>520</v>
      </c>
      <c r="C111" s="84" t="s">
        <v>33</v>
      </c>
      <c r="D111" s="36" t="s">
        <v>34</v>
      </c>
      <c r="E111" s="84" t="s">
        <v>41</v>
      </c>
      <c r="F111" s="85" t="s">
        <v>521</v>
      </c>
      <c r="G111" s="80">
        <v>600</v>
      </c>
      <c r="H111" s="86" t="s">
        <v>37</v>
      </c>
      <c r="I111" s="261" t="s">
        <v>522</v>
      </c>
      <c r="J111" s="261" t="s">
        <v>523</v>
      </c>
      <c r="K111" s="36">
        <v>51</v>
      </c>
      <c r="L111" s="36">
        <v>102</v>
      </c>
      <c r="M111" s="150">
        <v>1.316</v>
      </c>
      <c r="N111" s="150">
        <v>1.102</v>
      </c>
      <c r="O111" s="150">
        <f>M111-N111</f>
        <v>0.214</v>
      </c>
      <c r="P111" s="150">
        <f>M111*3.6</f>
        <v>4.7376</v>
      </c>
      <c r="Q111" s="150">
        <f>N111*3.6</f>
        <v>3.9672</v>
      </c>
      <c r="R111" s="150">
        <f>O111*3.6</f>
        <v>0.7704</v>
      </c>
      <c r="S111" s="84" t="s">
        <v>40</v>
      </c>
      <c r="T111" s="84" t="s">
        <v>41</v>
      </c>
      <c r="U111" s="255">
        <v>2024.11</v>
      </c>
      <c r="V111" s="36"/>
    </row>
    <row r="112" s="36" customFormat="1" ht="88" customHeight="1" spans="1:21">
      <c r="A112" s="78">
        <v>6</v>
      </c>
      <c r="B112" s="82" t="s">
        <v>524</v>
      </c>
      <c r="C112" s="84" t="s">
        <v>33</v>
      </c>
      <c r="D112" s="36" t="s">
        <v>34</v>
      </c>
      <c r="E112" s="36" t="s">
        <v>525</v>
      </c>
      <c r="F112" s="85" t="s">
        <v>526</v>
      </c>
      <c r="G112" s="80">
        <v>320</v>
      </c>
      <c r="H112" s="86" t="s">
        <v>37</v>
      </c>
      <c r="I112" s="36" t="s">
        <v>527</v>
      </c>
      <c r="J112" s="36" t="s">
        <v>528</v>
      </c>
      <c r="K112" s="36">
        <v>11</v>
      </c>
      <c r="M112" s="36">
        <v>0.0589</v>
      </c>
      <c r="N112" s="36">
        <v>0.0589</v>
      </c>
      <c r="P112" s="36">
        <v>0.2495</v>
      </c>
      <c r="Q112" s="36">
        <v>0.2495</v>
      </c>
      <c r="S112" s="84" t="s">
        <v>382</v>
      </c>
      <c r="T112" s="84" t="s">
        <v>529</v>
      </c>
      <c r="U112" s="36">
        <v>2024.11</v>
      </c>
    </row>
    <row r="113" s="36" customFormat="1" ht="93" customHeight="1" spans="1:21">
      <c r="A113" s="78">
        <v>7</v>
      </c>
      <c r="B113" s="82" t="s">
        <v>530</v>
      </c>
      <c r="C113" s="84" t="s">
        <v>33</v>
      </c>
      <c r="D113" s="36" t="s">
        <v>34</v>
      </c>
      <c r="E113" s="36" t="s">
        <v>525</v>
      </c>
      <c r="F113" s="85" t="s">
        <v>531</v>
      </c>
      <c r="G113" s="80">
        <v>60</v>
      </c>
      <c r="H113" s="86" t="s">
        <v>37</v>
      </c>
      <c r="I113" s="36" t="s">
        <v>532</v>
      </c>
      <c r="J113" s="36" t="s">
        <v>533</v>
      </c>
      <c r="K113" s="36">
        <v>11</v>
      </c>
      <c r="M113" s="36">
        <v>0.0589</v>
      </c>
      <c r="N113" s="36">
        <v>0.0589</v>
      </c>
      <c r="P113" s="36">
        <v>0.2495</v>
      </c>
      <c r="Q113" s="36">
        <v>0.2495</v>
      </c>
      <c r="S113" s="84" t="s">
        <v>382</v>
      </c>
      <c r="T113" s="84" t="s">
        <v>529</v>
      </c>
      <c r="U113" s="36">
        <v>2024.11</v>
      </c>
    </row>
    <row r="114" s="8" customFormat="1" ht="68" customHeight="1" spans="1:22">
      <c r="A114" s="78" t="s">
        <v>287</v>
      </c>
      <c r="B114" s="82" t="s">
        <v>534</v>
      </c>
      <c r="C114" s="84" t="s">
        <v>33</v>
      </c>
      <c r="D114" s="36" t="s">
        <v>34</v>
      </c>
      <c r="E114" s="84" t="s">
        <v>295</v>
      </c>
      <c r="F114" s="85" t="s">
        <v>535</v>
      </c>
      <c r="G114" s="80">
        <v>100</v>
      </c>
      <c r="H114" s="86" t="s">
        <v>52</v>
      </c>
      <c r="I114" s="86" t="s">
        <v>536</v>
      </c>
      <c r="J114" s="86" t="s">
        <v>537</v>
      </c>
      <c r="K114" s="36">
        <v>51</v>
      </c>
      <c r="L114" s="36">
        <v>102</v>
      </c>
      <c r="M114" s="150">
        <v>1.316</v>
      </c>
      <c r="N114" s="150">
        <v>1.316</v>
      </c>
      <c r="O114" s="150"/>
      <c r="P114" s="150">
        <v>5.3</v>
      </c>
      <c r="Q114" s="150">
        <v>5.3023</v>
      </c>
      <c r="R114" s="150"/>
      <c r="S114" s="84" t="s">
        <v>40</v>
      </c>
      <c r="T114" s="84" t="s">
        <v>40</v>
      </c>
      <c r="U114" s="36">
        <v>2024.11</v>
      </c>
      <c r="V114" s="36"/>
    </row>
    <row r="115" s="12" customFormat="1" ht="29" customHeight="1" spans="1:22">
      <c r="A115" s="253" t="s">
        <v>538</v>
      </c>
      <c r="B115" s="253" t="s">
        <v>539</v>
      </c>
      <c r="C115" s="254"/>
      <c r="D115" s="254"/>
      <c r="E115" s="255"/>
      <c r="F115" s="256"/>
      <c r="G115" s="80">
        <f>SUM(G116:G121)</f>
        <v>2096.5</v>
      </c>
      <c r="H115" s="257"/>
      <c r="I115" s="212"/>
      <c r="J115" s="212"/>
      <c r="K115" s="164"/>
      <c r="L115" s="164"/>
      <c r="M115" s="165"/>
      <c r="N115" s="165"/>
      <c r="O115" s="165"/>
      <c r="P115" s="165"/>
      <c r="Q115" s="165"/>
      <c r="R115" s="165"/>
      <c r="S115" s="36"/>
      <c r="T115" s="36"/>
      <c r="U115" s="36"/>
      <c r="V115" s="164"/>
    </row>
    <row r="116" s="12" customFormat="1" ht="85" customHeight="1" spans="1:22">
      <c r="A116" s="78">
        <v>1</v>
      </c>
      <c r="B116" s="82" t="s">
        <v>540</v>
      </c>
      <c r="C116" s="84" t="s">
        <v>33</v>
      </c>
      <c r="D116" s="36" t="s">
        <v>34</v>
      </c>
      <c r="E116" s="84" t="s">
        <v>105</v>
      </c>
      <c r="F116" s="85" t="s">
        <v>541</v>
      </c>
      <c r="G116" s="80">
        <v>545</v>
      </c>
      <c r="H116" s="86" t="s">
        <v>37</v>
      </c>
      <c r="I116" s="86" t="s">
        <v>542</v>
      </c>
      <c r="J116" s="86" t="s">
        <v>543</v>
      </c>
      <c r="K116" s="36">
        <v>51</v>
      </c>
      <c r="L116" s="36">
        <v>102</v>
      </c>
      <c r="M116" s="150">
        <v>1</v>
      </c>
      <c r="N116" s="150">
        <v>1</v>
      </c>
      <c r="O116" s="150">
        <v>0</v>
      </c>
      <c r="P116" s="150">
        <v>1</v>
      </c>
      <c r="Q116" s="150">
        <v>1</v>
      </c>
      <c r="R116" s="150">
        <v>0</v>
      </c>
      <c r="S116" s="84" t="s">
        <v>544</v>
      </c>
      <c r="T116" s="84" t="s">
        <v>545</v>
      </c>
      <c r="U116" s="314">
        <v>2024.11</v>
      </c>
      <c r="V116" s="36"/>
    </row>
    <row r="117" s="12" customFormat="1" ht="117" customHeight="1" spans="1:22">
      <c r="A117" s="78">
        <v>2</v>
      </c>
      <c r="B117" s="82" t="s">
        <v>546</v>
      </c>
      <c r="C117" s="84" t="s">
        <v>33</v>
      </c>
      <c r="D117" s="36" t="s">
        <v>34</v>
      </c>
      <c r="E117" s="84" t="s">
        <v>41</v>
      </c>
      <c r="F117" s="85" t="s">
        <v>547</v>
      </c>
      <c r="G117" s="80">
        <v>11</v>
      </c>
      <c r="H117" s="86" t="s">
        <v>52</v>
      </c>
      <c r="I117" s="86" t="s">
        <v>548</v>
      </c>
      <c r="J117" s="86" t="s">
        <v>549</v>
      </c>
      <c r="K117" s="36"/>
      <c r="L117" s="36"/>
      <c r="M117" s="150"/>
      <c r="N117" s="150"/>
      <c r="O117" s="150"/>
      <c r="P117" s="150"/>
      <c r="Q117" s="150"/>
      <c r="R117" s="150"/>
      <c r="S117" s="84" t="s">
        <v>544</v>
      </c>
      <c r="T117" s="84" t="s">
        <v>545</v>
      </c>
      <c r="U117" s="314">
        <v>2024.11</v>
      </c>
      <c r="V117" s="36"/>
    </row>
    <row r="118" s="20" customFormat="1" ht="129" customHeight="1" spans="1:22">
      <c r="A118" s="99">
        <v>3</v>
      </c>
      <c r="B118" s="128" t="s">
        <v>550</v>
      </c>
      <c r="C118" s="131" t="s">
        <v>33</v>
      </c>
      <c r="D118" s="55" t="s">
        <v>34</v>
      </c>
      <c r="E118" s="131" t="s">
        <v>105</v>
      </c>
      <c r="F118" s="132" t="s">
        <v>551</v>
      </c>
      <c r="G118" s="133">
        <v>1418.2</v>
      </c>
      <c r="H118" s="175" t="s">
        <v>37</v>
      </c>
      <c r="I118" s="175" t="s">
        <v>552</v>
      </c>
      <c r="J118" s="175" t="s">
        <v>553</v>
      </c>
      <c r="K118" s="55">
        <v>51</v>
      </c>
      <c r="L118" s="55">
        <v>102</v>
      </c>
      <c r="M118" s="196">
        <v>0.1893</v>
      </c>
      <c r="N118" s="196">
        <v>0.1893</v>
      </c>
      <c r="O118" s="196"/>
      <c r="P118" s="196">
        <v>0.1893</v>
      </c>
      <c r="Q118" s="196">
        <v>0.1893</v>
      </c>
      <c r="R118" s="196"/>
      <c r="S118" s="131" t="s">
        <v>544</v>
      </c>
      <c r="T118" s="131" t="s">
        <v>544</v>
      </c>
      <c r="U118" s="301">
        <v>2024.11</v>
      </c>
      <c r="V118" s="55"/>
    </row>
    <row r="119" s="37" customFormat="1" ht="109" customHeight="1" spans="1:22">
      <c r="A119" s="99" t="s">
        <v>77</v>
      </c>
      <c r="B119" s="128" t="s">
        <v>554</v>
      </c>
      <c r="C119" s="84" t="s">
        <v>33</v>
      </c>
      <c r="D119" s="36" t="s">
        <v>34</v>
      </c>
      <c r="E119" s="84" t="s">
        <v>295</v>
      </c>
      <c r="F119" s="85" t="s">
        <v>555</v>
      </c>
      <c r="G119" s="80">
        <v>91.8</v>
      </c>
      <c r="H119" s="84" t="s">
        <v>37</v>
      </c>
      <c r="I119" s="85" t="s">
        <v>556</v>
      </c>
      <c r="J119" s="85" t="s">
        <v>557</v>
      </c>
      <c r="K119" s="36">
        <v>51</v>
      </c>
      <c r="L119" s="36">
        <v>102</v>
      </c>
      <c r="M119" s="36">
        <v>0.0153</v>
      </c>
      <c r="N119" s="36">
        <v>0.0064</v>
      </c>
      <c r="O119" s="36">
        <v>0.0089</v>
      </c>
      <c r="P119" s="36">
        <v>0.0153</v>
      </c>
      <c r="Q119" s="36">
        <v>0.0064</v>
      </c>
      <c r="R119" s="36">
        <v>0.0089</v>
      </c>
      <c r="S119" s="84" t="s">
        <v>558</v>
      </c>
      <c r="T119" s="84" t="s">
        <v>558</v>
      </c>
      <c r="U119" s="314">
        <v>2024.12</v>
      </c>
      <c r="V119" s="317"/>
    </row>
    <row r="120" s="23" customFormat="1" ht="58" customHeight="1" spans="1:22">
      <c r="A120" s="78" t="s">
        <v>162</v>
      </c>
      <c r="B120" s="82" t="s">
        <v>559</v>
      </c>
      <c r="C120" s="84" t="s">
        <v>33</v>
      </c>
      <c r="D120" s="36" t="s">
        <v>34</v>
      </c>
      <c r="E120" s="84" t="s">
        <v>560</v>
      </c>
      <c r="F120" s="85" t="s">
        <v>561</v>
      </c>
      <c r="G120" s="80">
        <v>10.5</v>
      </c>
      <c r="H120" s="86" t="s">
        <v>129</v>
      </c>
      <c r="I120" s="86" t="s">
        <v>562</v>
      </c>
      <c r="J120" s="86" t="s">
        <v>563</v>
      </c>
      <c r="K120" s="36">
        <v>51</v>
      </c>
      <c r="L120" s="36">
        <v>102</v>
      </c>
      <c r="M120" s="150">
        <f>N120+O120</f>
        <v>1.202</v>
      </c>
      <c r="N120" s="150">
        <v>0.55</v>
      </c>
      <c r="O120" s="150">
        <v>0.652</v>
      </c>
      <c r="P120" s="150">
        <f>Q120+R120</f>
        <v>0.5136</v>
      </c>
      <c r="Q120" s="150">
        <v>0.0568</v>
      </c>
      <c r="R120" s="150">
        <v>0.4568</v>
      </c>
      <c r="S120" s="84" t="s">
        <v>560</v>
      </c>
      <c r="T120" s="84" t="s">
        <v>560</v>
      </c>
      <c r="U120" s="314">
        <v>2024.11</v>
      </c>
      <c r="V120" s="36"/>
    </row>
    <row r="121" s="38" customFormat="1" ht="71" customHeight="1" spans="1:22">
      <c r="A121" s="78" t="s">
        <v>200</v>
      </c>
      <c r="B121" s="82" t="s">
        <v>564</v>
      </c>
      <c r="C121" s="84" t="s">
        <v>33</v>
      </c>
      <c r="D121" s="84" t="s">
        <v>565</v>
      </c>
      <c r="E121" s="84" t="s">
        <v>295</v>
      </c>
      <c r="F121" s="85" t="s">
        <v>566</v>
      </c>
      <c r="G121" s="249">
        <v>20</v>
      </c>
      <c r="H121" s="84" t="s">
        <v>37</v>
      </c>
      <c r="I121" s="84" t="s">
        <v>567</v>
      </c>
      <c r="J121" s="84" t="s">
        <v>568</v>
      </c>
      <c r="K121" s="84">
        <v>51</v>
      </c>
      <c r="L121" s="84"/>
      <c r="M121" s="84"/>
      <c r="N121" s="84"/>
      <c r="O121" s="84"/>
      <c r="P121" s="84"/>
      <c r="Q121" s="84"/>
      <c r="R121" s="84"/>
      <c r="S121" s="84" t="s">
        <v>569</v>
      </c>
      <c r="T121" s="84" t="s">
        <v>569</v>
      </c>
      <c r="U121" s="314">
        <v>2024.11</v>
      </c>
      <c r="V121" s="318"/>
    </row>
    <row r="122" s="12" customFormat="1" ht="36" customHeight="1" spans="1:22">
      <c r="A122" s="258" t="s">
        <v>570</v>
      </c>
      <c r="B122" s="253" t="s">
        <v>571</v>
      </c>
      <c r="C122" s="253"/>
      <c r="D122" s="253"/>
      <c r="E122" s="230"/>
      <c r="F122" s="231"/>
      <c r="G122" s="100">
        <f>G123+G129</f>
        <v>15622.1034</v>
      </c>
      <c r="H122" s="257"/>
      <c r="I122" s="212"/>
      <c r="J122" s="212"/>
      <c r="K122" s="36"/>
      <c r="L122" s="36"/>
      <c r="M122" s="165"/>
      <c r="N122" s="165"/>
      <c r="O122" s="165"/>
      <c r="P122" s="165"/>
      <c r="Q122" s="165"/>
      <c r="R122" s="165"/>
      <c r="S122" s="36"/>
      <c r="T122" s="36"/>
      <c r="U122" s="164"/>
      <c r="V122" s="190"/>
    </row>
    <row r="123" s="15" customFormat="1" ht="36" customHeight="1" spans="1:22">
      <c r="A123" s="78" t="s">
        <v>572</v>
      </c>
      <c r="B123" s="83"/>
      <c r="C123" s="164"/>
      <c r="D123" s="36"/>
      <c r="E123" s="230"/>
      <c r="F123" s="231"/>
      <c r="G123" s="100">
        <f>SUM(G124:G128)</f>
        <v>941</v>
      </c>
      <c r="H123" s="257"/>
      <c r="I123" s="212"/>
      <c r="J123" s="212"/>
      <c r="K123" s="36"/>
      <c r="L123" s="36"/>
      <c r="M123" s="165"/>
      <c r="N123" s="165"/>
      <c r="O123" s="165"/>
      <c r="P123" s="165"/>
      <c r="Q123" s="165"/>
      <c r="R123" s="165"/>
      <c r="S123" s="36"/>
      <c r="T123" s="36"/>
      <c r="U123" s="164"/>
      <c r="V123" s="190"/>
    </row>
    <row r="124" s="39" customFormat="1" ht="60" customHeight="1" spans="1:22">
      <c r="A124" s="259">
        <v>1</v>
      </c>
      <c r="B124" s="260" t="s">
        <v>573</v>
      </c>
      <c r="C124" s="84" t="s">
        <v>33</v>
      </c>
      <c r="D124" s="236" t="s">
        <v>574</v>
      </c>
      <c r="E124" s="84" t="s">
        <v>575</v>
      </c>
      <c r="F124" s="233" t="s">
        <v>576</v>
      </c>
      <c r="G124" s="80">
        <v>30</v>
      </c>
      <c r="H124" s="261" t="s">
        <v>129</v>
      </c>
      <c r="I124" s="297" t="s">
        <v>577</v>
      </c>
      <c r="J124" s="230"/>
      <c r="K124" s="255"/>
      <c r="L124" s="255"/>
      <c r="M124" s="255"/>
      <c r="N124" s="298"/>
      <c r="O124" s="298"/>
      <c r="P124" s="298"/>
      <c r="Q124" s="298"/>
      <c r="R124" s="298"/>
      <c r="S124" s="234" t="s">
        <v>575</v>
      </c>
      <c r="T124" s="265" t="s">
        <v>575</v>
      </c>
      <c r="U124" s="236">
        <v>2024.11</v>
      </c>
      <c r="V124" s="236"/>
    </row>
    <row r="125" s="39" customFormat="1" ht="77" customHeight="1" spans="1:22">
      <c r="A125" s="259">
        <v>2</v>
      </c>
      <c r="B125" s="232" t="s">
        <v>578</v>
      </c>
      <c r="C125" s="262" t="s">
        <v>33</v>
      </c>
      <c r="D125" s="236" t="s">
        <v>574</v>
      </c>
      <c r="E125" s="145" t="s">
        <v>579</v>
      </c>
      <c r="F125" s="145" t="s">
        <v>580</v>
      </c>
      <c r="G125" s="263">
        <v>300</v>
      </c>
      <c r="H125" s="261" t="s">
        <v>129</v>
      </c>
      <c r="I125" s="145" t="s">
        <v>581</v>
      </c>
      <c r="J125" s="145"/>
      <c r="K125" s="236"/>
      <c r="L125" s="236"/>
      <c r="M125" s="263"/>
      <c r="N125" s="285"/>
      <c r="O125" s="285"/>
      <c r="P125" s="285"/>
      <c r="Q125" s="285"/>
      <c r="R125" s="285"/>
      <c r="S125" s="234" t="s">
        <v>575</v>
      </c>
      <c r="T125" s="265" t="s">
        <v>575</v>
      </c>
      <c r="U125" s="285">
        <v>2024.11</v>
      </c>
      <c r="V125" s="259"/>
    </row>
    <row r="126" s="39" customFormat="1" ht="77" customHeight="1" spans="1:22">
      <c r="A126" s="259">
        <v>3</v>
      </c>
      <c r="B126" s="232" t="s">
        <v>582</v>
      </c>
      <c r="C126" s="145" t="s">
        <v>33</v>
      </c>
      <c r="D126" s="236" t="s">
        <v>574</v>
      </c>
      <c r="E126" s="145" t="s">
        <v>583</v>
      </c>
      <c r="F126" s="233" t="s">
        <v>584</v>
      </c>
      <c r="G126" s="80">
        <v>261</v>
      </c>
      <c r="H126" s="261" t="s">
        <v>129</v>
      </c>
      <c r="I126" s="233" t="s">
        <v>585</v>
      </c>
      <c r="J126" s="145"/>
      <c r="K126" s="236"/>
      <c r="L126" s="236"/>
      <c r="M126" s="263"/>
      <c r="N126" s="285"/>
      <c r="O126" s="285"/>
      <c r="P126" s="285"/>
      <c r="Q126" s="285"/>
      <c r="R126" s="285"/>
      <c r="S126" s="234" t="s">
        <v>575</v>
      </c>
      <c r="T126" s="265" t="s">
        <v>575</v>
      </c>
      <c r="U126" s="285">
        <v>2024.11</v>
      </c>
      <c r="V126" s="285"/>
    </row>
    <row r="127" s="40" customFormat="1" ht="60" customHeight="1" spans="1:208">
      <c r="A127" s="259">
        <v>4</v>
      </c>
      <c r="B127" s="264" t="s">
        <v>586</v>
      </c>
      <c r="C127" s="145" t="s">
        <v>33</v>
      </c>
      <c r="D127" s="236" t="s">
        <v>587</v>
      </c>
      <c r="E127" s="265" t="s">
        <v>575</v>
      </c>
      <c r="F127" s="233" t="s">
        <v>588</v>
      </c>
      <c r="G127" s="80">
        <v>40</v>
      </c>
      <c r="H127" s="86" t="s">
        <v>37</v>
      </c>
      <c r="I127" s="145" t="s">
        <v>589</v>
      </c>
      <c r="J127" s="145"/>
      <c r="K127" s="236"/>
      <c r="L127" s="236"/>
      <c r="M127" s="263"/>
      <c r="N127" s="285"/>
      <c r="O127" s="285"/>
      <c r="P127" s="285" t="s">
        <v>590</v>
      </c>
      <c r="Q127" s="285"/>
      <c r="R127" s="285" t="s">
        <v>590</v>
      </c>
      <c r="S127" s="234" t="s">
        <v>575</v>
      </c>
      <c r="T127" s="265" t="s">
        <v>575</v>
      </c>
      <c r="U127" s="285">
        <v>2024.11</v>
      </c>
      <c r="V127" s="31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row>
    <row r="128" s="41" customFormat="1" ht="105" customHeight="1" spans="1:208">
      <c r="A128" s="266">
        <v>5</v>
      </c>
      <c r="B128" s="214" t="s">
        <v>591</v>
      </c>
      <c r="C128" s="92" t="s">
        <v>33</v>
      </c>
      <c r="D128" s="153" t="s">
        <v>34</v>
      </c>
      <c r="E128" s="92" t="s">
        <v>592</v>
      </c>
      <c r="F128" s="267" t="s">
        <v>593</v>
      </c>
      <c r="G128" s="95">
        <v>310</v>
      </c>
      <c r="H128" s="268" t="s">
        <v>37</v>
      </c>
      <c r="I128" s="299" t="s">
        <v>594</v>
      </c>
      <c r="J128" s="268" t="s">
        <v>595</v>
      </c>
      <c r="K128" s="153"/>
      <c r="L128" s="153">
        <v>1</v>
      </c>
      <c r="M128" s="168">
        <v>0.0154</v>
      </c>
      <c r="N128" s="168">
        <v>0.0034</v>
      </c>
      <c r="O128" s="168">
        <v>0.012</v>
      </c>
      <c r="P128" s="168">
        <v>0.048</v>
      </c>
      <c r="Q128" s="168">
        <v>0.0034</v>
      </c>
      <c r="R128" s="168">
        <v>0.0446</v>
      </c>
      <c r="S128" s="92" t="s">
        <v>60</v>
      </c>
      <c r="T128" s="92" t="s">
        <v>60</v>
      </c>
      <c r="U128" s="162">
        <v>2024.11</v>
      </c>
      <c r="V128" s="162"/>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row>
    <row r="129" s="15" customFormat="1" ht="28" customHeight="1" spans="1:22">
      <c r="A129" s="77" t="s">
        <v>596</v>
      </c>
      <c r="B129" s="83"/>
      <c r="C129" s="164"/>
      <c r="D129" s="36"/>
      <c r="E129" s="230"/>
      <c r="F129" s="231"/>
      <c r="G129" s="100">
        <f>G130+G158+G159+G175+G162</f>
        <v>14681.1034</v>
      </c>
      <c r="H129" s="257"/>
      <c r="I129" s="212"/>
      <c r="J129" s="212"/>
      <c r="K129" s="36"/>
      <c r="L129" s="36"/>
      <c r="M129" s="165"/>
      <c r="N129" s="165"/>
      <c r="O129" s="165"/>
      <c r="P129" s="165"/>
      <c r="Q129" s="165"/>
      <c r="R129" s="165"/>
      <c r="S129" s="36"/>
      <c r="T129" s="36"/>
      <c r="U129" s="164"/>
      <c r="V129" s="190"/>
    </row>
    <row r="130" s="15" customFormat="1" ht="28" customHeight="1" spans="1:22">
      <c r="A130" s="78" t="s">
        <v>31</v>
      </c>
      <c r="B130" s="82" t="s">
        <v>597</v>
      </c>
      <c r="C130" s="164"/>
      <c r="D130" s="36"/>
      <c r="E130" s="230"/>
      <c r="F130" s="231"/>
      <c r="G130" s="100">
        <f>SUM(G131:G157)</f>
        <v>5327.5234</v>
      </c>
      <c r="H130" s="257"/>
      <c r="I130" s="212"/>
      <c r="J130" s="212"/>
      <c r="K130" s="36"/>
      <c r="L130" s="36"/>
      <c r="M130" s="165"/>
      <c r="N130" s="165"/>
      <c r="O130" s="165"/>
      <c r="P130" s="165"/>
      <c r="Q130" s="165"/>
      <c r="R130" s="165"/>
      <c r="S130" s="36"/>
      <c r="T130" s="36"/>
      <c r="U130" s="164"/>
      <c r="V130" s="190"/>
    </row>
    <row r="131" s="12" customFormat="1" ht="55" customHeight="1" spans="1:22">
      <c r="A131" s="89" t="s">
        <v>79</v>
      </c>
      <c r="B131" s="84" t="s">
        <v>598</v>
      </c>
      <c r="C131" s="84" t="s">
        <v>33</v>
      </c>
      <c r="D131" s="105" t="s">
        <v>34</v>
      </c>
      <c r="E131" s="84" t="s">
        <v>599</v>
      </c>
      <c r="F131" s="84" t="s">
        <v>600</v>
      </c>
      <c r="G131" s="80">
        <v>360</v>
      </c>
      <c r="H131" s="86" t="s">
        <v>37</v>
      </c>
      <c r="I131" s="86" t="s">
        <v>601</v>
      </c>
      <c r="J131" s="86" t="s">
        <v>602</v>
      </c>
      <c r="K131" s="36"/>
      <c r="L131" s="36">
        <v>1</v>
      </c>
      <c r="M131" s="150">
        <v>0.03</v>
      </c>
      <c r="N131" s="150"/>
      <c r="O131" s="150">
        <v>0.03</v>
      </c>
      <c r="P131" s="150">
        <v>0.15</v>
      </c>
      <c r="Q131" s="150"/>
      <c r="R131" s="150">
        <v>0.15</v>
      </c>
      <c r="S131" s="84" t="s">
        <v>603</v>
      </c>
      <c r="T131" s="84" t="s">
        <v>604</v>
      </c>
      <c r="U131" s="314">
        <v>2024.11</v>
      </c>
      <c r="V131" s="36"/>
    </row>
    <row r="132" s="12" customFormat="1" ht="55" customHeight="1" spans="1:22">
      <c r="A132" s="89" t="s">
        <v>86</v>
      </c>
      <c r="B132" s="84" t="s">
        <v>605</v>
      </c>
      <c r="C132" s="84" t="s">
        <v>33</v>
      </c>
      <c r="D132" s="105" t="s">
        <v>34</v>
      </c>
      <c r="E132" s="84" t="s">
        <v>606</v>
      </c>
      <c r="F132" s="84" t="s">
        <v>607</v>
      </c>
      <c r="G132" s="100">
        <v>198</v>
      </c>
      <c r="H132" s="86" t="s">
        <v>37</v>
      </c>
      <c r="I132" s="86" t="s">
        <v>601</v>
      </c>
      <c r="J132" s="86" t="s">
        <v>602</v>
      </c>
      <c r="K132" s="36"/>
      <c r="L132" s="36">
        <v>1</v>
      </c>
      <c r="M132" s="150">
        <v>0.0062</v>
      </c>
      <c r="N132" s="150">
        <v>0.001</v>
      </c>
      <c r="O132" s="150">
        <v>0.0052</v>
      </c>
      <c r="P132" s="150">
        <v>0.0196</v>
      </c>
      <c r="Q132" s="150">
        <v>0.0038</v>
      </c>
      <c r="R132" s="150">
        <v>0.0158</v>
      </c>
      <c r="S132" s="84" t="s">
        <v>603</v>
      </c>
      <c r="T132" s="84" t="s">
        <v>604</v>
      </c>
      <c r="U132" s="314">
        <v>2024.11</v>
      </c>
      <c r="V132" s="36"/>
    </row>
    <row r="133" s="12" customFormat="1" ht="55" customHeight="1" spans="1:22">
      <c r="A133" s="89" t="s">
        <v>91</v>
      </c>
      <c r="B133" s="84" t="s">
        <v>608</v>
      </c>
      <c r="C133" s="84" t="s">
        <v>33</v>
      </c>
      <c r="D133" s="105" t="s">
        <v>34</v>
      </c>
      <c r="E133" s="84" t="s">
        <v>609</v>
      </c>
      <c r="F133" s="84" t="s">
        <v>610</v>
      </c>
      <c r="G133" s="100">
        <v>270</v>
      </c>
      <c r="H133" s="86" t="s">
        <v>37</v>
      </c>
      <c r="I133" s="86" t="s">
        <v>601</v>
      </c>
      <c r="J133" s="86" t="s">
        <v>602</v>
      </c>
      <c r="K133" s="36"/>
      <c r="L133" s="36">
        <v>1</v>
      </c>
      <c r="M133" s="150">
        <v>0.0031</v>
      </c>
      <c r="N133" s="150"/>
      <c r="O133" s="150">
        <v>0.0031</v>
      </c>
      <c r="P133" s="150">
        <v>0.0123</v>
      </c>
      <c r="Q133" s="150"/>
      <c r="R133" s="150">
        <v>0.0123</v>
      </c>
      <c r="S133" s="84" t="s">
        <v>603</v>
      </c>
      <c r="T133" s="84" t="s">
        <v>604</v>
      </c>
      <c r="U133" s="314">
        <v>2024.11</v>
      </c>
      <c r="V133" s="36"/>
    </row>
    <row r="134" s="12" customFormat="1" ht="55" customHeight="1" spans="1:22">
      <c r="A134" s="89" t="s">
        <v>97</v>
      </c>
      <c r="B134" s="84" t="s">
        <v>611</v>
      </c>
      <c r="C134" s="84" t="s">
        <v>33</v>
      </c>
      <c r="D134" s="105" t="s">
        <v>34</v>
      </c>
      <c r="E134" s="84" t="s">
        <v>612</v>
      </c>
      <c r="F134" s="84" t="s">
        <v>613</v>
      </c>
      <c r="G134" s="100">
        <v>252</v>
      </c>
      <c r="H134" s="86" t="s">
        <v>37</v>
      </c>
      <c r="I134" s="86" t="s">
        <v>601</v>
      </c>
      <c r="J134" s="86" t="s">
        <v>602</v>
      </c>
      <c r="K134" s="36"/>
      <c r="L134" s="36">
        <v>1</v>
      </c>
      <c r="M134" s="150">
        <v>0.0042</v>
      </c>
      <c r="N134" s="150">
        <v>0.0009</v>
      </c>
      <c r="O134" s="150">
        <v>0.0033</v>
      </c>
      <c r="P134" s="150">
        <v>0.0185</v>
      </c>
      <c r="Q134" s="150">
        <v>0.0041</v>
      </c>
      <c r="R134" s="150">
        <v>0.0144</v>
      </c>
      <c r="S134" s="84" t="s">
        <v>603</v>
      </c>
      <c r="T134" s="84" t="s">
        <v>604</v>
      </c>
      <c r="U134" s="314">
        <v>2024.11</v>
      </c>
      <c r="V134" s="36"/>
    </row>
    <row r="135" s="12" customFormat="1" ht="55" customHeight="1" spans="1:22">
      <c r="A135" s="89" t="s">
        <v>103</v>
      </c>
      <c r="B135" s="84" t="s">
        <v>614</v>
      </c>
      <c r="C135" s="84" t="s">
        <v>33</v>
      </c>
      <c r="D135" s="105" t="s">
        <v>34</v>
      </c>
      <c r="E135" s="84" t="s">
        <v>615</v>
      </c>
      <c r="F135" s="320" t="s">
        <v>616</v>
      </c>
      <c r="G135" s="80">
        <v>208.868</v>
      </c>
      <c r="H135" s="86" t="s">
        <v>37</v>
      </c>
      <c r="I135" s="86" t="s">
        <v>601</v>
      </c>
      <c r="J135" s="86" t="s">
        <v>602</v>
      </c>
      <c r="K135" s="36"/>
      <c r="L135" s="36">
        <v>1</v>
      </c>
      <c r="M135" s="150">
        <f t="shared" ref="M135:M153" si="1">O135</f>
        <v>0.0058</v>
      </c>
      <c r="N135" s="150"/>
      <c r="O135" s="150">
        <v>0.0058</v>
      </c>
      <c r="P135" s="150">
        <f t="shared" ref="P135:P153" si="2">Q135+R135</f>
        <v>0.0248</v>
      </c>
      <c r="Q135" s="150"/>
      <c r="R135" s="150">
        <v>0.0248</v>
      </c>
      <c r="S135" s="84" t="s">
        <v>603</v>
      </c>
      <c r="T135" s="84" t="s">
        <v>617</v>
      </c>
      <c r="U135" s="314">
        <v>2024.11</v>
      </c>
      <c r="V135" s="36"/>
    </row>
    <row r="136" s="12" customFormat="1" ht="83" customHeight="1" spans="1:22">
      <c r="A136" s="89" t="s">
        <v>109</v>
      </c>
      <c r="B136" s="84" t="s">
        <v>618</v>
      </c>
      <c r="C136" s="84" t="s">
        <v>33</v>
      </c>
      <c r="D136" s="105" t="s">
        <v>34</v>
      </c>
      <c r="E136" s="84" t="s">
        <v>619</v>
      </c>
      <c r="F136" s="320" t="s">
        <v>620</v>
      </c>
      <c r="G136" s="100">
        <v>235.84</v>
      </c>
      <c r="H136" s="86" t="s">
        <v>37</v>
      </c>
      <c r="I136" s="86" t="s">
        <v>601</v>
      </c>
      <c r="J136" s="86" t="s">
        <v>602</v>
      </c>
      <c r="K136" s="36"/>
      <c r="L136" s="36">
        <v>1</v>
      </c>
      <c r="M136" s="150">
        <f t="shared" si="1"/>
        <v>0.0178</v>
      </c>
      <c r="N136" s="150"/>
      <c r="O136" s="150">
        <v>0.0178</v>
      </c>
      <c r="P136" s="150">
        <f t="shared" si="2"/>
        <v>0.0732</v>
      </c>
      <c r="Q136" s="150"/>
      <c r="R136" s="150">
        <v>0.0732</v>
      </c>
      <c r="S136" s="84" t="s">
        <v>603</v>
      </c>
      <c r="T136" s="84" t="s">
        <v>617</v>
      </c>
      <c r="U136" s="314">
        <v>2024.11</v>
      </c>
      <c r="V136" s="36"/>
    </row>
    <row r="137" s="12" customFormat="1" ht="83" customHeight="1" spans="1:22">
      <c r="A137" s="89" t="s">
        <v>118</v>
      </c>
      <c r="B137" s="84" t="s">
        <v>621</v>
      </c>
      <c r="C137" s="84" t="s">
        <v>33</v>
      </c>
      <c r="D137" s="105" t="s">
        <v>34</v>
      </c>
      <c r="E137" s="84" t="s">
        <v>622</v>
      </c>
      <c r="F137" s="320" t="s">
        <v>623</v>
      </c>
      <c r="G137" s="100"/>
      <c r="H137" s="86" t="s">
        <v>37</v>
      </c>
      <c r="I137" s="86" t="s">
        <v>601</v>
      </c>
      <c r="J137" s="86" t="s">
        <v>602</v>
      </c>
      <c r="K137" s="356"/>
      <c r="L137" s="36">
        <v>1</v>
      </c>
      <c r="M137" s="150">
        <f t="shared" si="1"/>
        <v>0.0069</v>
      </c>
      <c r="N137" s="150"/>
      <c r="O137" s="150">
        <v>0.0069</v>
      </c>
      <c r="P137" s="150">
        <f t="shared" si="2"/>
        <v>0.027</v>
      </c>
      <c r="Q137" s="150"/>
      <c r="R137" s="150">
        <v>0.027</v>
      </c>
      <c r="S137" s="84" t="s">
        <v>603</v>
      </c>
      <c r="T137" s="84" t="s">
        <v>617</v>
      </c>
      <c r="U137" s="314">
        <v>2024.11</v>
      </c>
      <c r="V137" s="36"/>
    </row>
    <row r="138" s="12" customFormat="1" ht="83" customHeight="1" spans="1:22">
      <c r="A138" s="89" t="s">
        <v>124</v>
      </c>
      <c r="B138" s="84" t="s">
        <v>624</v>
      </c>
      <c r="C138" s="84" t="s">
        <v>33</v>
      </c>
      <c r="D138" s="105" t="s">
        <v>34</v>
      </c>
      <c r="E138" s="36"/>
      <c r="F138" s="320" t="s">
        <v>625</v>
      </c>
      <c r="G138" s="100"/>
      <c r="H138" s="86" t="s">
        <v>37</v>
      </c>
      <c r="I138" s="86" t="s">
        <v>601</v>
      </c>
      <c r="J138" s="86" t="s">
        <v>602</v>
      </c>
      <c r="K138" s="356"/>
      <c r="L138" s="36">
        <v>1</v>
      </c>
      <c r="M138" s="150">
        <f t="shared" si="1"/>
        <v>0.0061</v>
      </c>
      <c r="N138" s="150"/>
      <c r="O138" s="150">
        <v>0.0061</v>
      </c>
      <c r="P138" s="150">
        <f t="shared" si="2"/>
        <v>0.0244</v>
      </c>
      <c r="Q138" s="150"/>
      <c r="R138" s="150">
        <v>0.0244</v>
      </c>
      <c r="S138" s="84" t="s">
        <v>603</v>
      </c>
      <c r="T138" s="84" t="s">
        <v>617</v>
      </c>
      <c r="U138" s="314">
        <v>2024.11</v>
      </c>
      <c r="V138" s="36"/>
    </row>
    <row r="139" s="12" customFormat="1" ht="83" customHeight="1" spans="1:22">
      <c r="A139" s="89" t="s">
        <v>133</v>
      </c>
      <c r="B139" s="84" t="s">
        <v>626</v>
      </c>
      <c r="C139" s="84" t="s">
        <v>33</v>
      </c>
      <c r="D139" s="105" t="s">
        <v>34</v>
      </c>
      <c r="E139" s="84" t="s">
        <v>627</v>
      </c>
      <c r="F139" s="320" t="s">
        <v>628</v>
      </c>
      <c r="G139" s="80">
        <v>350.3508</v>
      </c>
      <c r="H139" s="86" t="s">
        <v>37</v>
      </c>
      <c r="I139" s="86" t="s">
        <v>601</v>
      </c>
      <c r="J139" s="86" t="s">
        <v>602</v>
      </c>
      <c r="K139" s="356"/>
      <c r="L139" s="36">
        <v>1</v>
      </c>
      <c r="M139" s="150">
        <f t="shared" si="1"/>
        <v>0.0084</v>
      </c>
      <c r="N139" s="150"/>
      <c r="O139" s="150">
        <v>0.0084</v>
      </c>
      <c r="P139" s="150">
        <f t="shared" si="2"/>
        <v>0.0354</v>
      </c>
      <c r="Q139" s="150"/>
      <c r="R139" s="150">
        <v>0.0354</v>
      </c>
      <c r="S139" s="84" t="s">
        <v>603</v>
      </c>
      <c r="T139" s="84" t="s">
        <v>617</v>
      </c>
      <c r="U139" s="314">
        <v>2024.11</v>
      </c>
      <c r="V139" s="36"/>
    </row>
    <row r="140" s="12" customFormat="1" ht="83" customHeight="1" spans="1:24">
      <c r="A140" s="89" t="s">
        <v>629</v>
      </c>
      <c r="B140" s="84" t="s">
        <v>630</v>
      </c>
      <c r="C140" s="84" t="s">
        <v>33</v>
      </c>
      <c r="D140" s="105" t="s">
        <v>34</v>
      </c>
      <c r="E140" s="84" t="s">
        <v>631</v>
      </c>
      <c r="F140" s="320" t="s">
        <v>632</v>
      </c>
      <c r="G140" s="80"/>
      <c r="H140" s="86" t="s">
        <v>37</v>
      </c>
      <c r="I140" s="86" t="s">
        <v>601</v>
      </c>
      <c r="J140" s="86" t="s">
        <v>602</v>
      </c>
      <c r="K140" s="356"/>
      <c r="L140" s="36">
        <v>1</v>
      </c>
      <c r="M140" s="150">
        <f t="shared" si="1"/>
        <v>0.0036</v>
      </c>
      <c r="N140" s="150"/>
      <c r="O140" s="150">
        <v>0.0036</v>
      </c>
      <c r="P140" s="150">
        <f t="shared" si="2"/>
        <v>0.0157</v>
      </c>
      <c r="Q140" s="150"/>
      <c r="R140" s="150">
        <v>0.0157</v>
      </c>
      <c r="S140" s="84" t="s">
        <v>603</v>
      </c>
      <c r="T140" s="84" t="s">
        <v>617</v>
      </c>
      <c r="U140" s="314">
        <v>2024.11</v>
      </c>
      <c r="V140" s="36"/>
      <c r="X140" s="371"/>
    </row>
    <row r="141" s="12" customFormat="1" ht="83" customHeight="1" spans="1:22">
      <c r="A141" s="89" t="s">
        <v>633</v>
      </c>
      <c r="B141" s="84" t="s">
        <v>634</v>
      </c>
      <c r="C141" s="84" t="s">
        <v>33</v>
      </c>
      <c r="D141" s="105" t="s">
        <v>34</v>
      </c>
      <c r="E141" s="84" t="s">
        <v>635</v>
      </c>
      <c r="F141" s="320" t="s">
        <v>636</v>
      </c>
      <c r="G141" s="80"/>
      <c r="H141" s="86" t="s">
        <v>37</v>
      </c>
      <c r="I141" s="86" t="s">
        <v>601</v>
      </c>
      <c r="J141" s="86" t="s">
        <v>602</v>
      </c>
      <c r="K141" s="356"/>
      <c r="L141" s="36">
        <v>1</v>
      </c>
      <c r="M141" s="150">
        <f t="shared" si="1"/>
        <v>0.0043</v>
      </c>
      <c r="N141" s="150"/>
      <c r="O141" s="150">
        <v>0.0043</v>
      </c>
      <c r="P141" s="150">
        <f t="shared" si="2"/>
        <v>0.0198</v>
      </c>
      <c r="Q141" s="150"/>
      <c r="R141" s="150">
        <v>0.0198</v>
      </c>
      <c r="S141" s="84" t="s">
        <v>603</v>
      </c>
      <c r="T141" s="84" t="s">
        <v>617</v>
      </c>
      <c r="U141" s="314">
        <v>2024.11</v>
      </c>
      <c r="V141" s="36"/>
    </row>
    <row r="142" s="12" customFormat="1" ht="83" customHeight="1" spans="1:22">
      <c r="A142" s="89" t="s">
        <v>637</v>
      </c>
      <c r="B142" s="84" t="s">
        <v>638</v>
      </c>
      <c r="C142" s="84" t="s">
        <v>33</v>
      </c>
      <c r="D142" s="105" t="s">
        <v>34</v>
      </c>
      <c r="E142" s="84" t="s">
        <v>400</v>
      </c>
      <c r="F142" s="320" t="s">
        <v>639</v>
      </c>
      <c r="G142" s="80">
        <v>227.7987</v>
      </c>
      <c r="H142" s="86" t="s">
        <v>37</v>
      </c>
      <c r="I142" s="86" t="s">
        <v>601</v>
      </c>
      <c r="J142" s="86" t="s">
        <v>602</v>
      </c>
      <c r="K142" s="356"/>
      <c r="L142" s="36">
        <v>1</v>
      </c>
      <c r="M142" s="150">
        <f t="shared" si="1"/>
        <v>0.0052</v>
      </c>
      <c r="N142" s="150"/>
      <c r="O142" s="150">
        <v>0.0052</v>
      </c>
      <c r="P142" s="150">
        <f t="shared" si="2"/>
        <v>0.0305</v>
      </c>
      <c r="Q142" s="150"/>
      <c r="R142" s="150">
        <v>0.0305</v>
      </c>
      <c r="S142" s="84" t="s">
        <v>603</v>
      </c>
      <c r="T142" s="84" t="s">
        <v>617</v>
      </c>
      <c r="U142" s="314">
        <v>2024.11</v>
      </c>
      <c r="V142" s="36"/>
    </row>
    <row r="143" s="12" customFormat="1" ht="83" customHeight="1" spans="1:22">
      <c r="A143" s="89" t="s">
        <v>640</v>
      </c>
      <c r="B143" s="84" t="s">
        <v>641</v>
      </c>
      <c r="C143" s="84" t="s">
        <v>33</v>
      </c>
      <c r="D143" s="105" t="s">
        <v>34</v>
      </c>
      <c r="E143" s="84" t="s">
        <v>266</v>
      </c>
      <c r="F143" s="320" t="s">
        <v>642</v>
      </c>
      <c r="G143" s="80">
        <v>86.2837</v>
      </c>
      <c r="H143" s="86" t="s">
        <v>37</v>
      </c>
      <c r="I143" s="86" t="s">
        <v>601</v>
      </c>
      <c r="J143" s="86" t="s">
        <v>602</v>
      </c>
      <c r="K143" s="356"/>
      <c r="L143" s="36">
        <v>1</v>
      </c>
      <c r="M143" s="150">
        <f t="shared" si="1"/>
        <v>0.01</v>
      </c>
      <c r="N143" s="150"/>
      <c r="O143" s="150">
        <v>0.01</v>
      </c>
      <c r="P143" s="150">
        <f t="shared" si="2"/>
        <v>0.035</v>
      </c>
      <c r="Q143" s="150"/>
      <c r="R143" s="150">
        <v>0.035</v>
      </c>
      <c r="S143" s="84" t="s">
        <v>603</v>
      </c>
      <c r="T143" s="84" t="s">
        <v>617</v>
      </c>
      <c r="U143" s="314">
        <v>2024.11</v>
      </c>
      <c r="V143" s="36"/>
    </row>
    <row r="144" s="12" customFormat="1" ht="83" customHeight="1" spans="1:22">
      <c r="A144" s="89" t="s">
        <v>643</v>
      </c>
      <c r="B144" s="84" t="s">
        <v>644</v>
      </c>
      <c r="C144" s="84" t="s">
        <v>33</v>
      </c>
      <c r="D144" s="105" t="s">
        <v>34</v>
      </c>
      <c r="E144" s="84" t="s">
        <v>645</v>
      </c>
      <c r="F144" s="320" t="s">
        <v>646</v>
      </c>
      <c r="G144" s="100">
        <v>85.331</v>
      </c>
      <c r="H144" s="86" t="s">
        <v>37</v>
      </c>
      <c r="I144" s="86" t="s">
        <v>601</v>
      </c>
      <c r="J144" s="86" t="s">
        <v>602</v>
      </c>
      <c r="K144" s="356"/>
      <c r="L144" s="36">
        <v>1</v>
      </c>
      <c r="M144" s="150">
        <f t="shared" si="1"/>
        <v>0.0052</v>
      </c>
      <c r="N144" s="150"/>
      <c r="O144" s="150">
        <v>0.0052</v>
      </c>
      <c r="P144" s="150">
        <f t="shared" si="2"/>
        <v>0.0357</v>
      </c>
      <c r="Q144" s="150"/>
      <c r="R144" s="150">
        <v>0.0357</v>
      </c>
      <c r="S144" s="84" t="s">
        <v>603</v>
      </c>
      <c r="T144" s="84" t="s">
        <v>617</v>
      </c>
      <c r="U144" s="314">
        <v>2024.11</v>
      </c>
      <c r="V144" s="36"/>
    </row>
    <row r="145" s="12" customFormat="1" ht="83" customHeight="1" spans="1:22">
      <c r="A145" s="89" t="s">
        <v>647</v>
      </c>
      <c r="B145" s="84" t="s">
        <v>648</v>
      </c>
      <c r="C145" s="84" t="s">
        <v>33</v>
      </c>
      <c r="D145" s="105" t="s">
        <v>34</v>
      </c>
      <c r="E145" s="84" t="s">
        <v>649</v>
      </c>
      <c r="F145" s="320" t="s">
        <v>650</v>
      </c>
      <c r="G145" s="80">
        <v>561.6276</v>
      </c>
      <c r="H145" s="86" t="s">
        <v>37</v>
      </c>
      <c r="I145" s="86" t="s">
        <v>601</v>
      </c>
      <c r="J145" s="86" t="s">
        <v>602</v>
      </c>
      <c r="K145" s="356"/>
      <c r="L145" s="36">
        <v>1</v>
      </c>
      <c r="M145" s="150">
        <f t="shared" si="1"/>
        <v>0.0052</v>
      </c>
      <c r="N145" s="150"/>
      <c r="O145" s="150">
        <v>0.0052</v>
      </c>
      <c r="P145" s="150">
        <f t="shared" si="2"/>
        <v>0.0184</v>
      </c>
      <c r="Q145" s="150"/>
      <c r="R145" s="150">
        <v>0.0184</v>
      </c>
      <c r="S145" s="84" t="s">
        <v>603</v>
      </c>
      <c r="T145" s="84" t="s">
        <v>617</v>
      </c>
      <c r="U145" s="314">
        <v>2024.11</v>
      </c>
      <c r="V145" s="36"/>
    </row>
    <row r="146" s="12" customFormat="1" ht="64" customHeight="1" spans="1:22">
      <c r="A146" s="89" t="s">
        <v>651</v>
      </c>
      <c r="B146" s="84" t="s">
        <v>652</v>
      </c>
      <c r="C146" s="84" t="s">
        <v>33</v>
      </c>
      <c r="D146" s="105" t="s">
        <v>34</v>
      </c>
      <c r="E146" s="36"/>
      <c r="F146" s="320" t="s">
        <v>653</v>
      </c>
      <c r="G146" s="80"/>
      <c r="H146" s="86" t="s">
        <v>37</v>
      </c>
      <c r="I146" s="86" t="s">
        <v>601</v>
      </c>
      <c r="J146" s="86" t="s">
        <v>602</v>
      </c>
      <c r="K146" s="356"/>
      <c r="L146" s="36">
        <v>1</v>
      </c>
      <c r="M146" s="150">
        <f t="shared" si="1"/>
        <v>0.0045</v>
      </c>
      <c r="N146" s="150"/>
      <c r="O146" s="150">
        <v>0.0045</v>
      </c>
      <c r="P146" s="150">
        <f t="shared" si="2"/>
        <v>0.0196</v>
      </c>
      <c r="Q146" s="150"/>
      <c r="R146" s="150">
        <v>0.0196</v>
      </c>
      <c r="S146" s="84" t="s">
        <v>603</v>
      </c>
      <c r="T146" s="84" t="s">
        <v>617</v>
      </c>
      <c r="U146" s="314">
        <v>2024.11</v>
      </c>
      <c r="V146" s="36"/>
    </row>
    <row r="147" s="12" customFormat="1" ht="64" customHeight="1" spans="1:22">
      <c r="A147" s="89" t="s">
        <v>654</v>
      </c>
      <c r="B147" s="84" t="s">
        <v>655</v>
      </c>
      <c r="C147" s="84" t="s">
        <v>33</v>
      </c>
      <c r="D147" s="105" t="s">
        <v>34</v>
      </c>
      <c r="E147" s="84" t="s">
        <v>656</v>
      </c>
      <c r="F147" s="320" t="s">
        <v>657</v>
      </c>
      <c r="G147" s="80"/>
      <c r="H147" s="86" t="s">
        <v>37</v>
      </c>
      <c r="I147" s="86" t="s">
        <v>601</v>
      </c>
      <c r="J147" s="86" t="s">
        <v>602</v>
      </c>
      <c r="K147" s="356"/>
      <c r="L147" s="36">
        <v>1</v>
      </c>
      <c r="M147" s="150">
        <f t="shared" si="1"/>
        <v>0.0019</v>
      </c>
      <c r="N147" s="150"/>
      <c r="O147" s="150">
        <v>0.0019</v>
      </c>
      <c r="P147" s="150">
        <f t="shared" si="2"/>
        <v>0.0151</v>
      </c>
      <c r="Q147" s="150"/>
      <c r="R147" s="150">
        <v>0.0151</v>
      </c>
      <c r="S147" s="84" t="s">
        <v>603</v>
      </c>
      <c r="T147" s="84" t="s">
        <v>617</v>
      </c>
      <c r="U147" s="314">
        <v>2024.11</v>
      </c>
      <c r="V147" s="36"/>
    </row>
    <row r="148" s="12" customFormat="1" ht="55" customHeight="1" spans="1:22">
      <c r="A148" s="89" t="s">
        <v>658</v>
      </c>
      <c r="B148" s="84" t="s">
        <v>659</v>
      </c>
      <c r="C148" s="84" t="s">
        <v>33</v>
      </c>
      <c r="D148" s="105" t="s">
        <v>34</v>
      </c>
      <c r="E148" s="84" t="s">
        <v>660</v>
      </c>
      <c r="F148" s="320" t="s">
        <v>661</v>
      </c>
      <c r="G148" s="80">
        <v>786.0636</v>
      </c>
      <c r="H148" s="86" t="s">
        <v>37</v>
      </c>
      <c r="I148" s="86" t="s">
        <v>601</v>
      </c>
      <c r="J148" s="86" t="s">
        <v>602</v>
      </c>
      <c r="K148" s="356"/>
      <c r="L148" s="36">
        <v>1</v>
      </c>
      <c r="M148" s="150">
        <f t="shared" si="1"/>
        <v>0.0021</v>
      </c>
      <c r="N148" s="150"/>
      <c r="O148" s="150">
        <v>0.0021</v>
      </c>
      <c r="P148" s="150">
        <f t="shared" si="2"/>
        <v>0.0098</v>
      </c>
      <c r="Q148" s="150"/>
      <c r="R148" s="150">
        <v>0.0098</v>
      </c>
      <c r="S148" s="84" t="s">
        <v>603</v>
      </c>
      <c r="T148" s="84" t="s">
        <v>617</v>
      </c>
      <c r="U148" s="314">
        <v>2024.11</v>
      </c>
      <c r="V148" s="36"/>
    </row>
    <row r="149" s="12" customFormat="1" ht="55" customHeight="1" spans="1:22">
      <c r="A149" s="89" t="s">
        <v>662</v>
      </c>
      <c r="B149" s="84" t="s">
        <v>663</v>
      </c>
      <c r="C149" s="84" t="s">
        <v>33</v>
      </c>
      <c r="D149" s="105" t="s">
        <v>34</v>
      </c>
      <c r="E149" s="84" t="s">
        <v>664</v>
      </c>
      <c r="F149" s="320" t="s">
        <v>665</v>
      </c>
      <c r="G149" s="80"/>
      <c r="H149" s="86" t="s">
        <v>37</v>
      </c>
      <c r="I149" s="86" t="s">
        <v>601</v>
      </c>
      <c r="J149" s="86" t="s">
        <v>602</v>
      </c>
      <c r="K149" s="356"/>
      <c r="L149" s="36">
        <v>1</v>
      </c>
      <c r="M149" s="150">
        <f t="shared" si="1"/>
        <v>0.002</v>
      </c>
      <c r="N149" s="150"/>
      <c r="O149" s="150">
        <v>0.002</v>
      </c>
      <c r="P149" s="150">
        <f t="shared" si="2"/>
        <v>0.008</v>
      </c>
      <c r="Q149" s="150"/>
      <c r="R149" s="150">
        <v>0.008</v>
      </c>
      <c r="S149" s="84" t="s">
        <v>603</v>
      </c>
      <c r="T149" s="84" t="s">
        <v>617</v>
      </c>
      <c r="U149" s="314">
        <v>2024.11</v>
      </c>
      <c r="V149" s="36"/>
    </row>
    <row r="150" s="12" customFormat="1" ht="48" customHeight="1" spans="1:22">
      <c r="A150" s="89" t="s">
        <v>666</v>
      </c>
      <c r="B150" s="84" t="s">
        <v>667</v>
      </c>
      <c r="C150" s="84" t="s">
        <v>33</v>
      </c>
      <c r="D150" s="105" t="s">
        <v>34</v>
      </c>
      <c r="E150" s="36"/>
      <c r="F150" s="320" t="s">
        <v>665</v>
      </c>
      <c r="G150" s="80"/>
      <c r="H150" s="86" t="s">
        <v>37</v>
      </c>
      <c r="I150" s="86" t="s">
        <v>601</v>
      </c>
      <c r="J150" s="86" t="s">
        <v>602</v>
      </c>
      <c r="K150" s="356"/>
      <c r="L150" s="36">
        <v>1</v>
      </c>
      <c r="M150" s="150">
        <f t="shared" si="1"/>
        <v>0.0025</v>
      </c>
      <c r="N150" s="150"/>
      <c r="O150" s="150">
        <v>0.0025</v>
      </c>
      <c r="P150" s="150">
        <f t="shared" si="2"/>
        <v>0.0118</v>
      </c>
      <c r="Q150" s="150"/>
      <c r="R150" s="150">
        <v>0.0118</v>
      </c>
      <c r="S150" s="84" t="s">
        <v>603</v>
      </c>
      <c r="T150" s="84" t="s">
        <v>617</v>
      </c>
      <c r="U150" s="314">
        <v>2024.11</v>
      </c>
      <c r="V150" s="36"/>
    </row>
    <row r="151" s="12" customFormat="1" ht="45" customHeight="1" spans="1:22">
      <c r="A151" s="89" t="s">
        <v>668</v>
      </c>
      <c r="B151" s="84" t="s">
        <v>669</v>
      </c>
      <c r="C151" s="84" t="s">
        <v>33</v>
      </c>
      <c r="D151" s="105" t="s">
        <v>34</v>
      </c>
      <c r="E151" s="84" t="s">
        <v>670</v>
      </c>
      <c r="F151" s="320" t="s">
        <v>671</v>
      </c>
      <c r="G151" s="80"/>
      <c r="H151" s="86" t="s">
        <v>37</v>
      </c>
      <c r="I151" s="86" t="s">
        <v>601</v>
      </c>
      <c r="J151" s="86" t="s">
        <v>602</v>
      </c>
      <c r="K151" s="356"/>
      <c r="L151" s="36">
        <v>1</v>
      </c>
      <c r="M151" s="150">
        <f t="shared" si="1"/>
        <v>0.0017</v>
      </c>
      <c r="N151" s="150"/>
      <c r="O151" s="150">
        <v>0.0017</v>
      </c>
      <c r="P151" s="150">
        <f t="shared" si="2"/>
        <v>0.011</v>
      </c>
      <c r="Q151" s="150"/>
      <c r="R151" s="150">
        <v>0.011</v>
      </c>
      <c r="S151" s="84" t="s">
        <v>603</v>
      </c>
      <c r="T151" s="84" t="s">
        <v>617</v>
      </c>
      <c r="U151" s="314">
        <v>2024.11</v>
      </c>
      <c r="V151" s="36"/>
    </row>
    <row r="152" s="12" customFormat="1" ht="44" customHeight="1" spans="1:22">
      <c r="A152" s="89" t="s">
        <v>672</v>
      </c>
      <c r="B152" s="84" t="s">
        <v>673</v>
      </c>
      <c r="C152" s="84" t="s">
        <v>33</v>
      </c>
      <c r="D152" s="105" t="s">
        <v>34</v>
      </c>
      <c r="E152" s="84" t="s">
        <v>674</v>
      </c>
      <c r="F152" s="320" t="s">
        <v>675</v>
      </c>
      <c r="G152" s="80"/>
      <c r="H152" s="86" t="s">
        <v>37</v>
      </c>
      <c r="I152" s="86" t="s">
        <v>601</v>
      </c>
      <c r="J152" s="86" t="s">
        <v>602</v>
      </c>
      <c r="K152" s="356"/>
      <c r="L152" s="36">
        <v>1</v>
      </c>
      <c r="M152" s="150">
        <f t="shared" si="1"/>
        <v>0.0037</v>
      </c>
      <c r="N152" s="150"/>
      <c r="O152" s="150">
        <v>0.0037</v>
      </c>
      <c r="P152" s="150">
        <f t="shared" si="2"/>
        <v>0.0153</v>
      </c>
      <c r="Q152" s="150"/>
      <c r="R152" s="150">
        <v>0.0153</v>
      </c>
      <c r="S152" s="84" t="s">
        <v>603</v>
      </c>
      <c r="T152" s="84" t="s">
        <v>617</v>
      </c>
      <c r="U152" s="314">
        <v>2024.11</v>
      </c>
      <c r="V152" s="36"/>
    </row>
    <row r="153" s="12" customFormat="1" ht="43" customHeight="1" spans="1:22">
      <c r="A153" s="89" t="s">
        <v>676</v>
      </c>
      <c r="B153" s="84" t="s">
        <v>677</v>
      </c>
      <c r="C153" s="84" t="s">
        <v>33</v>
      </c>
      <c r="D153" s="105" t="s">
        <v>34</v>
      </c>
      <c r="E153" s="84" t="s">
        <v>678</v>
      </c>
      <c r="F153" s="320" t="s">
        <v>679</v>
      </c>
      <c r="G153" s="80"/>
      <c r="H153" s="86" t="s">
        <v>37</v>
      </c>
      <c r="I153" s="86" t="s">
        <v>601</v>
      </c>
      <c r="J153" s="86" t="s">
        <v>602</v>
      </c>
      <c r="K153" s="356"/>
      <c r="L153" s="36">
        <v>1</v>
      </c>
      <c r="M153" s="150">
        <f t="shared" si="1"/>
        <v>0.0049</v>
      </c>
      <c r="N153" s="150"/>
      <c r="O153" s="150">
        <v>0.0049</v>
      </c>
      <c r="P153" s="150">
        <f t="shared" si="2"/>
        <v>0.0197</v>
      </c>
      <c r="Q153" s="150"/>
      <c r="R153" s="150">
        <v>0.0197</v>
      </c>
      <c r="S153" s="84" t="s">
        <v>603</v>
      </c>
      <c r="T153" s="84" t="s">
        <v>617</v>
      </c>
      <c r="U153" s="314">
        <v>2024.11</v>
      </c>
      <c r="V153" s="36"/>
    </row>
    <row r="154" s="15" customFormat="1" ht="119" customHeight="1" spans="1:22">
      <c r="A154" s="89" t="s">
        <v>680</v>
      </c>
      <c r="B154" s="84" t="s">
        <v>681</v>
      </c>
      <c r="C154" s="84" t="s">
        <v>33</v>
      </c>
      <c r="D154" s="105" t="s">
        <v>34</v>
      </c>
      <c r="E154" s="84" t="s">
        <v>682</v>
      </c>
      <c r="F154" s="85" t="s">
        <v>683</v>
      </c>
      <c r="G154" s="100">
        <v>460.6</v>
      </c>
      <c r="H154" s="86" t="s">
        <v>37</v>
      </c>
      <c r="I154" s="86" t="s">
        <v>684</v>
      </c>
      <c r="J154" s="86" t="s">
        <v>685</v>
      </c>
      <c r="K154" s="357">
        <v>2</v>
      </c>
      <c r="L154" s="357">
        <v>0</v>
      </c>
      <c r="M154" s="159">
        <v>0.0468</v>
      </c>
      <c r="N154" s="159">
        <v>0.0131</v>
      </c>
      <c r="O154" s="159">
        <v>0.0337</v>
      </c>
      <c r="P154" s="159">
        <v>0.1918</v>
      </c>
      <c r="Q154" s="159">
        <v>0.0711</v>
      </c>
      <c r="R154" s="159">
        <f>P154-Q154</f>
        <v>0.1207</v>
      </c>
      <c r="S154" s="84" t="s">
        <v>382</v>
      </c>
      <c r="T154" s="84" t="s">
        <v>686</v>
      </c>
      <c r="U154" s="314">
        <v>2024.11</v>
      </c>
      <c r="V154" s="36"/>
    </row>
    <row r="155" s="15" customFormat="1" ht="153" customHeight="1" spans="1:22">
      <c r="A155" s="89" t="s">
        <v>687</v>
      </c>
      <c r="B155" s="84" t="s">
        <v>688</v>
      </c>
      <c r="C155" s="84" t="s">
        <v>33</v>
      </c>
      <c r="D155" s="105" t="s">
        <v>34</v>
      </c>
      <c r="E155" s="84" t="s">
        <v>689</v>
      </c>
      <c r="F155" s="85" t="s">
        <v>690</v>
      </c>
      <c r="G155" s="100">
        <v>455.76</v>
      </c>
      <c r="H155" s="86" t="s">
        <v>37</v>
      </c>
      <c r="I155" s="86" t="s">
        <v>691</v>
      </c>
      <c r="J155" s="86" t="s">
        <v>685</v>
      </c>
      <c r="K155" s="36">
        <v>1</v>
      </c>
      <c r="L155" s="36"/>
      <c r="M155" s="150">
        <v>0.031</v>
      </c>
      <c r="N155" s="150">
        <v>0.0088</v>
      </c>
      <c r="O155" s="150">
        <v>0.0222</v>
      </c>
      <c r="P155" s="150">
        <v>0.1315</v>
      </c>
      <c r="Q155" s="150">
        <v>0.0231</v>
      </c>
      <c r="R155" s="150">
        <v>0.1084</v>
      </c>
      <c r="S155" s="84" t="s">
        <v>382</v>
      </c>
      <c r="T155" s="84" t="s">
        <v>686</v>
      </c>
      <c r="U155" s="314">
        <v>2024.11</v>
      </c>
      <c r="V155" s="36"/>
    </row>
    <row r="156" s="42" customFormat="1" ht="113" customHeight="1" spans="1:22">
      <c r="A156" s="89" t="s">
        <v>692</v>
      </c>
      <c r="B156" s="84" t="s">
        <v>693</v>
      </c>
      <c r="C156" s="84" t="s">
        <v>33</v>
      </c>
      <c r="D156" s="36" t="s">
        <v>34</v>
      </c>
      <c r="E156" s="84" t="s">
        <v>694</v>
      </c>
      <c r="F156" s="85" t="s">
        <v>695</v>
      </c>
      <c r="G156" s="80">
        <v>100</v>
      </c>
      <c r="H156" s="86" t="s">
        <v>37</v>
      </c>
      <c r="I156" s="84" t="s">
        <v>696</v>
      </c>
      <c r="J156" s="86" t="s">
        <v>602</v>
      </c>
      <c r="K156" s="36">
        <v>4</v>
      </c>
      <c r="L156" s="36"/>
      <c r="M156" s="36">
        <v>0.0825</v>
      </c>
      <c r="N156" s="36">
        <v>0.0346</v>
      </c>
      <c r="O156" s="36">
        <v>0.0479</v>
      </c>
      <c r="P156" s="36">
        <v>0.3695</v>
      </c>
      <c r="Q156" s="36">
        <v>0.1439</v>
      </c>
      <c r="R156" s="36">
        <v>0.2256</v>
      </c>
      <c r="S156" s="84" t="s">
        <v>603</v>
      </c>
      <c r="T156" s="84" t="s">
        <v>686</v>
      </c>
      <c r="U156" s="36">
        <v>2024.11</v>
      </c>
      <c r="V156" s="372"/>
    </row>
    <row r="157" s="42" customFormat="1" ht="102" customHeight="1" spans="1:22">
      <c r="A157" s="89" t="s">
        <v>697</v>
      </c>
      <c r="B157" s="84" t="s">
        <v>698</v>
      </c>
      <c r="C157" s="84" t="s">
        <v>33</v>
      </c>
      <c r="D157" s="36" t="s">
        <v>34</v>
      </c>
      <c r="E157" s="84" t="s">
        <v>699</v>
      </c>
      <c r="F157" s="85" t="s">
        <v>700</v>
      </c>
      <c r="G157" s="80">
        <v>689</v>
      </c>
      <c r="H157" s="86" t="s">
        <v>37</v>
      </c>
      <c r="I157" s="86" t="s">
        <v>601</v>
      </c>
      <c r="J157" s="86" t="s">
        <v>602</v>
      </c>
      <c r="K157" s="36"/>
      <c r="L157" s="36">
        <v>1</v>
      </c>
      <c r="M157" s="36">
        <f t="shared" ref="M157:M161" si="3">N157+O157</f>
        <v>0.0183</v>
      </c>
      <c r="N157" s="36">
        <v>0.0078</v>
      </c>
      <c r="O157" s="36">
        <v>0.0105</v>
      </c>
      <c r="P157" s="36">
        <f>Q157+R157</f>
        <v>0.0659</v>
      </c>
      <c r="Q157" s="36">
        <v>0.0281</v>
      </c>
      <c r="R157" s="36">
        <v>0.0378</v>
      </c>
      <c r="S157" s="84" t="s">
        <v>603</v>
      </c>
      <c r="T157" s="84" t="s">
        <v>276</v>
      </c>
      <c r="U157" s="36">
        <v>2024.11</v>
      </c>
      <c r="V157" s="372"/>
    </row>
    <row r="158" s="12" customFormat="1" ht="71" customHeight="1" spans="1:22">
      <c r="A158" s="190" t="s">
        <v>326</v>
      </c>
      <c r="B158" s="82" t="s">
        <v>701</v>
      </c>
      <c r="C158" s="84" t="s">
        <v>702</v>
      </c>
      <c r="D158" s="105" t="s">
        <v>34</v>
      </c>
      <c r="E158" s="321" t="s">
        <v>703</v>
      </c>
      <c r="F158" s="85" t="s">
        <v>704</v>
      </c>
      <c r="G158" s="80">
        <v>620</v>
      </c>
      <c r="H158" s="86" t="s">
        <v>37</v>
      </c>
      <c r="I158" s="86" t="s">
        <v>601</v>
      </c>
      <c r="J158" s="86" t="s">
        <v>602</v>
      </c>
      <c r="K158" s="36">
        <v>51</v>
      </c>
      <c r="L158" s="36">
        <v>102</v>
      </c>
      <c r="M158" s="150">
        <f t="shared" si="3"/>
        <v>2.848</v>
      </c>
      <c r="N158" s="150">
        <v>0.048</v>
      </c>
      <c r="O158" s="150">
        <v>2.8</v>
      </c>
      <c r="P158" s="150">
        <f t="shared" ref="P157:P161" si="4">Q158+R158</f>
        <v>8.544</v>
      </c>
      <c r="Q158" s="150">
        <f>N158*3</f>
        <v>0.144</v>
      </c>
      <c r="R158" s="150">
        <f>O158*3</f>
        <v>8.4</v>
      </c>
      <c r="S158" s="84" t="s">
        <v>603</v>
      </c>
      <c r="T158" s="84" t="s">
        <v>604</v>
      </c>
      <c r="U158" s="314">
        <v>2024.11</v>
      </c>
      <c r="V158" s="36"/>
    </row>
    <row r="159" s="12" customFormat="1" ht="35" customHeight="1" spans="1:22">
      <c r="A159" s="83">
        <v>3</v>
      </c>
      <c r="B159" s="82" t="s">
        <v>705</v>
      </c>
      <c r="C159" s="36"/>
      <c r="D159" s="81"/>
      <c r="E159" s="81"/>
      <c r="F159" s="79"/>
      <c r="G159" s="80">
        <f>SUM(G160:G161)</f>
        <v>442</v>
      </c>
      <c r="H159" s="81"/>
      <c r="I159" s="81"/>
      <c r="J159" s="81"/>
      <c r="K159" s="36"/>
      <c r="L159" s="36"/>
      <c r="M159" s="36"/>
      <c r="N159" s="36"/>
      <c r="O159" s="36"/>
      <c r="P159" s="36"/>
      <c r="Q159" s="36"/>
      <c r="R159" s="36"/>
      <c r="S159" s="36"/>
      <c r="T159" s="36"/>
      <c r="U159" s="36"/>
      <c r="V159" s="36"/>
    </row>
    <row r="160" s="12" customFormat="1" ht="64" customHeight="1" spans="1:22">
      <c r="A160" s="89" t="s">
        <v>79</v>
      </c>
      <c r="B160" s="36" t="s">
        <v>706</v>
      </c>
      <c r="C160" s="84" t="s">
        <v>707</v>
      </c>
      <c r="D160" s="105" t="s">
        <v>34</v>
      </c>
      <c r="E160" s="321" t="s">
        <v>708</v>
      </c>
      <c r="F160" s="79" t="s">
        <v>709</v>
      </c>
      <c r="G160" s="100">
        <v>35</v>
      </c>
      <c r="H160" s="86" t="s">
        <v>37</v>
      </c>
      <c r="I160" s="85" t="s">
        <v>601</v>
      </c>
      <c r="J160" s="86" t="s">
        <v>602</v>
      </c>
      <c r="K160" s="36">
        <v>3</v>
      </c>
      <c r="L160" s="36">
        <v>0</v>
      </c>
      <c r="M160" s="150">
        <f t="shared" si="3"/>
        <v>0.028</v>
      </c>
      <c r="N160" s="150">
        <v>0.028</v>
      </c>
      <c r="O160" s="150"/>
      <c r="P160" s="150">
        <f t="shared" si="4"/>
        <v>0.112</v>
      </c>
      <c r="Q160" s="150">
        <f>N160*4</f>
        <v>0.112</v>
      </c>
      <c r="R160" s="150"/>
      <c r="S160" s="84" t="s">
        <v>603</v>
      </c>
      <c r="T160" s="84" t="s">
        <v>604</v>
      </c>
      <c r="U160" s="314">
        <v>2024.11</v>
      </c>
      <c r="V160" s="36"/>
    </row>
    <row r="161" s="43" customFormat="1" ht="102" customHeight="1" spans="1:22">
      <c r="A161" s="110" t="s">
        <v>257</v>
      </c>
      <c r="B161" s="92" t="s">
        <v>710</v>
      </c>
      <c r="C161" s="92" t="s">
        <v>707</v>
      </c>
      <c r="D161" s="115" t="s">
        <v>34</v>
      </c>
      <c r="E161" s="322" t="s">
        <v>711</v>
      </c>
      <c r="F161" s="94" t="s">
        <v>712</v>
      </c>
      <c r="G161" s="181">
        <v>407</v>
      </c>
      <c r="H161" s="96" t="s">
        <v>37</v>
      </c>
      <c r="I161" s="94" t="s">
        <v>601</v>
      </c>
      <c r="J161" s="96" t="s">
        <v>602</v>
      </c>
      <c r="K161" s="153">
        <v>6</v>
      </c>
      <c r="L161" s="153">
        <v>14</v>
      </c>
      <c r="M161" s="167">
        <f t="shared" si="3"/>
        <v>0.457</v>
      </c>
      <c r="N161" s="167">
        <v>0.054</v>
      </c>
      <c r="O161" s="167">
        <v>0.403</v>
      </c>
      <c r="P161" s="167">
        <f t="shared" si="4"/>
        <v>1.165</v>
      </c>
      <c r="Q161" s="167">
        <f>N161*4</f>
        <v>0.216</v>
      </c>
      <c r="R161" s="167">
        <v>0.949</v>
      </c>
      <c r="S161" s="92" t="s">
        <v>603</v>
      </c>
      <c r="T161" s="92" t="s">
        <v>604</v>
      </c>
      <c r="U161" s="112">
        <v>2024.11</v>
      </c>
      <c r="V161" s="238"/>
    </row>
    <row r="162" s="15" customFormat="1" ht="45" customHeight="1" spans="1:22">
      <c r="A162" s="254" t="s">
        <v>77</v>
      </c>
      <c r="B162" s="232" t="s">
        <v>713</v>
      </c>
      <c r="C162" s="190"/>
      <c r="D162" s="83"/>
      <c r="E162" s="83"/>
      <c r="F162" s="198"/>
      <c r="G162" s="323">
        <f>SUM(G163:G174)</f>
        <v>6245</v>
      </c>
      <c r="H162" s="199"/>
      <c r="I162" s="199"/>
      <c r="J162" s="199"/>
      <c r="K162" s="269"/>
      <c r="L162" s="269"/>
      <c r="M162" s="270"/>
      <c r="N162" s="270"/>
      <c r="O162" s="270"/>
      <c r="P162" s="270"/>
      <c r="Q162" s="270"/>
      <c r="R162" s="270"/>
      <c r="S162" s="300"/>
      <c r="T162" s="300"/>
      <c r="U162" s="314"/>
      <c r="V162" s="269"/>
    </row>
    <row r="163" s="44" customFormat="1" ht="101" customHeight="1" spans="1:22">
      <c r="A163" s="324" t="s">
        <v>714</v>
      </c>
      <c r="B163" s="280" t="s">
        <v>715</v>
      </c>
      <c r="C163" s="130" t="s">
        <v>33</v>
      </c>
      <c r="D163" s="55" t="s">
        <v>716</v>
      </c>
      <c r="E163" s="130" t="s">
        <v>717</v>
      </c>
      <c r="F163" s="280" t="s">
        <v>718</v>
      </c>
      <c r="G163" s="228">
        <v>1950</v>
      </c>
      <c r="H163" s="175" t="s">
        <v>37</v>
      </c>
      <c r="I163" s="358" t="s">
        <v>719</v>
      </c>
      <c r="J163" s="281" t="s">
        <v>602</v>
      </c>
      <c r="K163" s="226">
        <v>2</v>
      </c>
      <c r="L163" s="226">
        <v>0</v>
      </c>
      <c r="M163" s="359">
        <v>0.2</v>
      </c>
      <c r="N163" s="359">
        <v>0.18</v>
      </c>
      <c r="O163" s="359">
        <v>0.02</v>
      </c>
      <c r="P163" s="359">
        <v>0.67</v>
      </c>
      <c r="Q163" s="359">
        <v>0.52</v>
      </c>
      <c r="R163" s="359">
        <v>0.15</v>
      </c>
      <c r="S163" s="131" t="s">
        <v>720</v>
      </c>
      <c r="T163" s="131" t="s">
        <v>720</v>
      </c>
      <c r="U163" s="373">
        <v>2024.11</v>
      </c>
      <c r="V163" s="374"/>
    </row>
    <row r="164" s="45" customFormat="1" ht="92" customHeight="1" spans="1:22">
      <c r="A164" s="324" t="s">
        <v>169</v>
      </c>
      <c r="B164" s="325" t="s">
        <v>721</v>
      </c>
      <c r="C164" s="326" t="s">
        <v>33</v>
      </c>
      <c r="D164" s="139" t="s">
        <v>716</v>
      </c>
      <c r="E164" s="130" t="s">
        <v>722</v>
      </c>
      <c r="F164" s="325" t="s">
        <v>723</v>
      </c>
      <c r="G164" s="327">
        <v>1980</v>
      </c>
      <c r="H164" s="175" t="s">
        <v>37</v>
      </c>
      <c r="I164" s="358" t="s">
        <v>719</v>
      </c>
      <c r="J164" s="281" t="s">
        <v>602</v>
      </c>
      <c r="K164" s="360">
        <v>5</v>
      </c>
      <c r="L164" s="360">
        <v>16</v>
      </c>
      <c r="M164" s="196">
        <f>N164+O164</f>
        <v>0.55</v>
      </c>
      <c r="N164" s="361">
        <v>0.45</v>
      </c>
      <c r="O164" s="361">
        <v>0.1</v>
      </c>
      <c r="P164" s="196">
        <f>Q164+R164</f>
        <v>2.33</v>
      </c>
      <c r="Q164" s="361">
        <v>2.22</v>
      </c>
      <c r="R164" s="361">
        <v>0.11</v>
      </c>
      <c r="S164" s="131" t="s">
        <v>720</v>
      </c>
      <c r="T164" s="131" t="s">
        <v>720</v>
      </c>
      <c r="U164" s="373">
        <v>2024.11</v>
      </c>
      <c r="V164" s="375"/>
    </row>
    <row r="165" s="44" customFormat="1" ht="111" customHeight="1" spans="1:22">
      <c r="A165" s="324" t="s">
        <v>724</v>
      </c>
      <c r="B165" s="280" t="s">
        <v>725</v>
      </c>
      <c r="C165" s="130" t="s">
        <v>33</v>
      </c>
      <c r="D165" s="55" t="s">
        <v>716</v>
      </c>
      <c r="E165" s="130" t="s">
        <v>722</v>
      </c>
      <c r="F165" s="280" t="s">
        <v>726</v>
      </c>
      <c r="G165" s="228">
        <v>500</v>
      </c>
      <c r="H165" s="328" t="s">
        <v>129</v>
      </c>
      <c r="I165" s="358" t="s">
        <v>719</v>
      </c>
      <c r="J165" s="281" t="s">
        <v>602</v>
      </c>
      <c r="K165" s="226">
        <v>6</v>
      </c>
      <c r="L165" s="226">
        <v>18</v>
      </c>
      <c r="M165" s="359">
        <f>N165+O165</f>
        <v>0.89</v>
      </c>
      <c r="N165" s="359">
        <v>0.69</v>
      </c>
      <c r="O165" s="359">
        <v>0.2</v>
      </c>
      <c r="P165" s="359">
        <f>Q165+R165</f>
        <v>3.738</v>
      </c>
      <c r="Q165" s="359">
        <f>N165*4.2</f>
        <v>2.898</v>
      </c>
      <c r="R165" s="359">
        <f>O165*4.2</f>
        <v>0.84</v>
      </c>
      <c r="S165" s="131" t="s">
        <v>720</v>
      </c>
      <c r="T165" s="131" t="s">
        <v>720</v>
      </c>
      <c r="U165" s="373">
        <v>2024.11</v>
      </c>
      <c r="V165" s="374"/>
    </row>
    <row r="166" s="46" customFormat="1" ht="68" customHeight="1" spans="1:22">
      <c r="A166" s="127" t="s">
        <v>97</v>
      </c>
      <c r="B166" s="329" t="s">
        <v>727</v>
      </c>
      <c r="C166" s="131" t="s">
        <v>33</v>
      </c>
      <c r="D166" s="55" t="s">
        <v>716</v>
      </c>
      <c r="E166" s="131" t="s">
        <v>728</v>
      </c>
      <c r="F166" s="132" t="s">
        <v>729</v>
      </c>
      <c r="G166" s="133">
        <v>65</v>
      </c>
      <c r="H166" s="175" t="s">
        <v>37</v>
      </c>
      <c r="I166" s="358" t="s">
        <v>719</v>
      </c>
      <c r="J166" s="281" t="s">
        <v>602</v>
      </c>
      <c r="K166" s="55"/>
      <c r="L166" s="55">
        <v>3</v>
      </c>
      <c r="M166" s="196">
        <v>0.011</v>
      </c>
      <c r="N166" s="196"/>
      <c r="O166" s="196">
        <v>0.011</v>
      </c>
      <c r="P166" s="196">
        <v>0.2232</v>
      </c>
      <c r="Q166" s="196"/>
      <c r="R166" s="196">
        <v>0.2232</v>
      </c>
      <c r="S166" s="131" t="s">
        <v>720</v>
      </c>
      <c r="T166" s="131" t="s">
        <v>720</v>
      </c>
      <c r="U166" s="197">
        <v>2024.11</v>
      </c>
      <c r="V166" s="176"/>
    </row>
    <row r="167" s="44" customFormat="1" ht="102" customHeight="1" spans="1:22">
      <c r="A167" s="324" t="s">
        <v>185</v>
      </c>
      <c r="B167" s="330" t="s">
        <v>730</v>
      </c>
      <c r="C167" s="130" t="s">
        <v>33</v>
      </c>
      <c r="D167" s="55" t="s">
        <v>716</v>
      </c>
      <c r="E167" s="130" t="s">
        <v>731</v>
      </c>
      <c r="F167" s="331" t="s">
        <v>732</v>
      </c>
      <c r="G167" s="332">
        <v>97</v>
      </c>
      <c r="H167" s="175" t="s">
        <v>37</v>
      </c>
      <c r="I167" s="281" t="s">
        <v>733</v>
      </c>
      <c r="J167" s="281" t="s">
        <v>734</v>
      </c>
      <c r="K167" s="226">
        <v>2</v>
      </c>
      <c r="L167" s="226">
        <v>1</v>
      </c>
      <c r="M167" s="359">
        <v>0.0854</v>
      </c>
      <c r="N167" s="359">
        <v>0.0212</v>
      </c>
      <c r="O167" s="359">
        <v>0.3625</v>
      </c>
      <c r="P167" s="359">
        <v>0.3625</v>
      </c>
      <c r="Q167" s="359">
        <v>0.0768</v>
      </c>
      <c r="R167" s="359">
        <v>0.2857</v>
      </c>
      <c r="S167" s="131" t="s">
        <v>720</v>
      </c>
      <c r="T167" s="131" t="s">
        <v>720</v>
      </c>
      <c r="U167" s="373">
        <v>2024.11</v>
      </c>
      <c r="V167" s="311"/>
    </row>
    <row r="168" s="44" customFormat="1" ht="167" customHeight="1" spans="1:22">
      <c r="A168" s="324" t="s">
        <v>190</v>
      </c>
      <c r="B168" s="330" t="s">
        <v>735</v>
      </c>
      <c r="C168" s="130" t="s">
        <v>33</v>
      </c>
      <c r="D168" s="55" t="s">
        <v>716</v>
      </c>
      <c r="E168" s="130" t="s">
        <v>439</v>
      </c>
      <c r="F168" s="331" t="s">
        <v>736</v>
      </c>
      <c r="G168" s="332">
        <v>172</v>
      </c>
      <c r="H168" s="175" t="s">
        <v>37</v>
      </c>
      <c r="I168" s="281" t="s">
        <v>733</v>
      </c>
      <c r="J168" s="281" t="s">
        <v>734</v>
      </c>
      <c r="K168" s="226">
        <v>1</v>
      </c>
      <c r="L168" s="226">
        <v>6</v>
      </c>
      <c r="M168" s="359">
        <v>0.0978</v>
      </c>
      <c r="N168" s="359">
        <v>0.0165</v>
      </c>
      <c r="O168" s="359">
        <v>0.08</v>
      </c>
      <c r="P168" s="359">
        <v>0.3247</v>
      </c>
      <c r="Q168" s="359">
        <v>0.0546</v>
      </c>
      <c r="R168" s="359">
        <v>0.2701</v>
      </c>
      <c r="S168" s="131" t="s">
        <v>720</v>
      </c>
      <c r="T168" s="131" t="s">
        <v>720</v>
      </c>
      <c r="U168" s="373">
        <v>2024.11</v>
      </c>
      <c r="V168" s="311"/>
    </row>
    <row r="169" s="44" customFormat="1" ht="71" customHeight="1" spans="1:22">
      <c r="A169" s="324" t="s">
        <v>195</v>
      </c>
      <c r="B169" s="330" t="s">
        <v>737</v>
      </c>
      <c r="C169" s="130" t="s">
        <v>33</v>
      </c>
      <c r="D169" s="55" t="s">
        <v>716</v>
      </c>
      <c r="E169" s="130" t="s">
        <v>717</v>
      </c>
      <c r="F169" s="331" t="s">
        <v>738</v>
      </c>
      <c r="G169" s="332">
        <v>78</v>
      </c>
      <c r="H169" s="175" t="s">
        <v>37</v>
      </c>
      <c r="I169" s="281" t="s">
        <v>733</v>
      </c>
      <c r="J169" s="281" t="s">
        <v>734</v>
      </c>
      <c r="K169" s="226">
        <v>2</v>
      </c>
      <c r="L169" s="226">
        <v>0</v>
      </c>
      <c r="M169" s="359">
        <v>0.0382</v>
      </c>
      <c r="N169" s="359">
        <v>0.0093</v>
      </c>
      <c r="O169" s="359">
        <v>0.03</v>
      </c>
      <c r="P169" s="359">
        <v>0.12</v>
      </c>
      <c r="Q169" s="359">
        <v>0.04</v>
      </c>
      <c r="R169" s="359">
        <v>0.08</v>
      </c>
      <c r="S169" s="131" t="s">
        <v>720</v>
      </c>
      <c r="T169" s="131" t="s">
        <v>720</v>
      </c>
      <c r="U169" s="373">
        <v>2024.11</v>
      </c>
      <c r="V169" s="311"/>
    </row>
    <row r="170" s="44" customFormat="1" ht="72" customHeight="1" spans="1:22">
      <c r="A170" s="324" t="s">
        <v>739</v>
      </c>
      <c r="B170" s="330" t="s">
        <v>740</v>
      </c>
      <c r="C170" s="130" t="s">
        <v>33</v>
      </c>
      <c r="D170" s="55" t="s">
        <v>716</v>
      </c>
      <c r="E170" s="130" t="s">
        <v>76</v>
      </c>
      <c r="F170" s="331" t="s">
        <v>741</v>
      </c>
      <c r="G170" s="332">
        <v>313</v>
      </c>
      <c r="H170" s="175" t="s">
        <v>37</v>
      </c>
      <c r="I170" s="281" t="s">
        <v>733</v>
      </c>
      <c r="J170" s="281" t="s">
        <v>734</v>
      </c>
      <c r="K170" s="226">
        <v>6</v>
      </c>
      <c r="L170" s="226">
        <v>0</v>
      </c>
      <c r="M170" s="359">
        <f t="shared" ref="M170:M174" si="5">N170+O170</f>
        <v>0.136</v>
      </c>
      <c r="N170" s="359">
        <v>0.021</v>
      </c>
      <c r="O170" s="359">
        <v>0.115</v>
      </c>
      <c r="P170" s="359">
        <f t="shared" ref="P170:P172" si="6">Q170+R170</f>
        <v>0.525</v>
      </c>
      <c r="Q170" s="359">
        <v>0.082</v>
      </c>
      <c r="R170" s="359">
        <v>0.443</v>
      </c>
      <c r="S170" s="131" t="s">
        <v>720</v>
      </c>
      <c r="T170" s="131" t="s">
        <v>720</v>
      </c>
      <c r="U170" s="373">
        <v>2024.11</v>
      </c>
      <c r="V170" s="311"/>
    </row>
    <row r="171" s="44" customFormat="1" ht="65" customHeight="1" spans="1:22">
      <c r="A171" s="324" t="s">
        <v>742</v>
      </c>
      <c r="B171" s="330" t="s">
        <v>743</v>
      </c>
      <c r="C171" s="130" t="s">
        <v>33</v>
      </c>
      <c r="D171" s="55" t="s">
        <v>716</v>
      </c>
      <c r="E171" s="130" t="s">
        <v>467</v>
      </c>
      <c r="F171" s="280" t="s">
        <v>744</v>
      </c>
      <c r="G171" s="332">
        <v>150</v>
      </c>
      <c r="H171" s="175" t="s">
        <v>37</v>
      </c>
      <c r="I171" s="281" t="s">
        <v>733</v>
      </c>
      <c r="J171" s="281" t="s">
        <v>734</v>
      </c>
      <c r="K171" s="226">
        <v>6</v>
      </c>
      <c r="L171" s="226">
        <v>0</v>
      </c>
      <c r="M171" s="359">
        <f t="shared" si="5"/>
        <v>0.03</v>
      </c>
      <c r="N171" s="359">
        <v>0.02</v>
      </c>
      <c r="O171" s="359">
        <v>0.01</v>
      </c>
      <c r="P171" s="359">
        <f t="shared" si="6"/>
        <v>0.24</v>
      </c>
      <c r="Q171" s="359">
        <v>0.22</v>
      </c>
      <c r="R171" s="359">
        <v>0.02</v>
      </c>
      <c r="S171" s="131" t="s">
        <v>720</v>
      </c>
      <c r="T171" s="131" t="s">
        <v>720</v>
      </c>
      <c r="U171" s="373">
        <v>2024.11</v>
      </c>
      <c r="V171" s="311"/>
    </row>
    <row r="172" s="44" customFormat="1" ht="80" customHeight="1" spans="1:22">
      <c r="A172" s="324" t="s">
        <v>745</v>
      </c>
      <c r="B172" s="330" t="s">
        <v>746</v>
      </c>
      <c r="C172" s="130" t="s">
        <v>33</v>
      </c>
      <c r="D172" s="55" t="s">
        <v>716</v>
      </c>
      <c r="E172" s="130" t="s">
        <v>60</v>
      </c>
      <c r="F172" s="331" t="s">
        <v>747</v>
      </c>
      <c r="G172" s="332">
        <v>260</v>
      </c>
      <c r="H172" s="175" t="s">
        <v>37</v>
      </c>
      <c r="I172" s="281" t="s">
        <v>733</v>
      </c>
      <c r="J172" s="281" t="s">
        <v>734</v>
      </c>
      <c r="K172" s="226">
        <v>2</v>
      </c>
      <c r="L172" s="226">
        <v>0</v>
      </c>
      <c r="M172" s="359">
        <v>0.056</v>
      </c>
      <c r="N172" s="359">
        <v>0.05</v>
      </c>
      <c r="O172" s="359">
        <v>0.01</v>
      </c>
      <c r="P172" s="359">
        <f t="shared" si="6"/>
        <v>0.144</v>
      </c>
      <c r="Q172" s="359">
        <v>0.134</v>
      </c>
      <c r="R172" s="359">
        <v>0.01</v>
      </c>
      <c r="S172" s="131" t="s">
        <v>720</v>
      </c>
      <c r="T172" s="131" t="s">
        <v>720</v>
      </c>
      <c r="U172" s="373">
        <v>2024.11</v>
      </c>
      <c r="V172" s="311"/>
    </row>
    <row r="173" s="44" customFormat="1" ht="67" customHeight="1" spans="1:22">
      <c r="A173" s="324" t="s">
        <v>146</v>
      </c>
      <c r="B173" s="330" t="s">
        <v>748</v>
      </c>
      <c r="C173" s="130" t="s">
        <v>33</v>
      </c>
      <c r="D173" s="55" t="s">
        <v>716</v>
      </c>
      <c r="E173" s="130" t="s">
        <v>722</v>
      </c>
      <c r="F173" s="130" t="s">
        <v>749</v>
      </c>
      <c r="G173" s="228">
        <v>180</v>
      </c>
      <c r="H173" s="175" t="s">
        <v>37</v>
      </c>
      <c r="I173" s="281" t="s">
        <v>733</v>
      </c>
      <c r="J173" s="281" t="s">
        <v>734</v>
      </c>
      <c r="K173" s="226">
        <v>3</v>
      </c>
      <c r="L173" s="226">
        <v>2</v>
      </c>
      <c r="M173" s="359">
        <v>0.0098</v>
      </c>
      <c r="N173" s="359">
        <v>0.0068</v>
      </c>
      <c r="O173" s="359">
        <v>0.003</v>
      </c>
      <c r="P173" s="359">
        <v>0.0392</v>
      </c>
      <c r="Q173" s="359">
        <v>0.0272</v>
      </c>
      <c r="R173" s="359">
        <v>0.012</v>
      </c>
      <c r="S173" s="131" t="s">
        <v>720</v>
      </c>
      <c r="T173" s="131" t="s">
        <v>720</v>
      </c>
      <c r="U173" s="373">
        <v>2024.11</v>
      </c>
      <c r="V173" s="311"/>
    </row>
    <row r="174" s="46" customFormat="1" ht="71" customHeight="1" spans="1:22">
      <c r="A174" s="127" t="s">
        <v>153</v>
      </c>
      <c r="B174" s="329" t="s">
        <v>750</v>
      </c>
      <c r="C174" s="131" t="s">
        <v>33</v>
      </c>
      <c r="D174" s="55" t="s">
        <v>716</v>
      </c>
      <c r="E174" s="131" t="s">
        <v>60</v>
      </c>
      <c r="F174" s="132" t="s">
        <v>751</v>
      </c>
      <c r="G174" s="133">
        <v>500</v>
      </c>
      <c r="H174" s="175" t="s">
        <v>37</v>
      </c>
      <c r="I174" s="358" t="s">
        <v>719</v>
      </c>
      <c r="J174" s="281" t="s">
        <v>602</v>
      </c>
      <c r="K174" s="55">
        <v>5</v>
      </c>
      <c r="L174" s="55">
        <v>22</v>
      </c>
      <c r="M174" s="196">
        <f t="shared" si="5"/>
        <v>4.79</v>
      </c>
      <c r="N174" s="196">
        <v>2.69</v>
      </c>
      <c r="O174" s="196">
        <v>2.1</v>
      </c>
      <c r="P174" s="196">
        <v>5.45</v>
      </c>
      <c r="Q174" s="196">
        <v>5.3</v>
      </c>
      <c r="R174" s="196">
        <v>2.15</v>
      </c>
      <c r="S174" s="131" t="s">
        <v>720</v>
      </c>
      <c r="T174" s="131" t="s">
        <v>720</v>
      </c>
      <c r="U174" s="197">
        <v>2024.11</v>
      </c>
      <c r="V174" s="176"/>
    </row>
    <row r="175" s="47" customFormat="1" ht="46" customHeight="1" spans="1:22">
      <c r="A175" s="333" t="s">
        <v>162</v>
      </c>
      <c r="B175" s="334" t="s">
        <v>752</v>
      </c>
      <c r="C175" s="335"/>
      <c r="D175" s="335"/>
      <c r="E175" s="335"/>
      <c r="F175" s="336"/>
      <c r="G175" s="337">
        <f>SUM(G176:G182)</f>
        <v>2046.58</v>
      </c>
      <c r="H175" s="338"/>
      <c r="I175" s="338"/>
      <c r="J175" s="338"/>
      <c r="K175" s="335"/>
      <c r="L175" s="335"/>
      <c r="M175" s="362"/>
      <c r="N175" s="362"/>
      <c r="O175" s="362"/>
      <c r="P175" s="362"/>
      <c r="Q175" s="362"/>
      <c r="R175" s="362"/>
      <c r="S175" s="335"/>
      <c r="T175" s="335"/>
      <c r="U175" s="376"/>
      <c r="V175" s="377"/>
    </row>
    <row r="176" s="48" customFormat="1" ht="77" customHeight="1" spans="1:22">
      <c r="A176" s="324" t="s">
        <v>753</v>
      </c>
      <c r="B176" s="138" t="s">
        <v>754</v>
      </c>
      <c r="C176" s="138" t="s">
        <v>33</v>
      </c>
      <c r="D176" s="139" t="s">
        <v>34</v>
      </c>
      <c r="E176" s="138" t="s">
        <v>755</v>
      </c>
      <c r="F176" s="137" t="s">
        <v>756</v>
      </c>
      <c r="G176" s="332">
        <v>283.58</v>
      </c>
      <c r="H176" s="339" t="s">
        <v>37</v>
      </c>
      <c r="I176" s="138" t="s">
        <v>757</v>
      </c>
      <c r="J176" s="328" t="s">
        <v>758</v>
      </c>
      <c r="K176" s="139"/>
      <c r="L176" s="139">
        <v>1</v>
      </c>
      <c r="M176" s="139">
        <v>0.0412</v>
      </c>
      <c r="N176" s="139">
        <v>0.0061</v>
      </c>
      <c r="O176" s="139">
        <f>M176-N176</f>
        <v>0.0351</v>
      </c>
      <c r="P176" s="139">
        <v>0.1776</v>
      </c>
      <c r="Q176" s="139">
        <v>0.0263</v>
      </c>
      <c r="R176" s="139">
        <f>P176-Q176</f>
        <v>0.1513</v>
      </c>
      <c r="S176" s="138" t="s">
        <v>40</v>
      </c>
      <c r="T176" s="138" t="s">
        <v>439</v>
      </c>
      <c r="U176" s="139">
        <v>2024.11</v>
      </c>
      <c r="V176" s="139"/>
    </row>
    <row r="177" s="22" customFormat="1" ht="75" customHeight="1" spans="1:22">
      <c r="A177" s="127" t="s">
        <v>257</v>
      </c>
      <c r="B177" s="131" t="s">
        <v>759</v>
      </c>
      <c r="C177" s="131" t="s">
        <v>33</v>
      </c>
      <c r="D177" s="55" t="s">
        <v>34</v>
      </c>
      <c r="E177" s="131" t="s">
        <v>105</v>
      </c>
      <c r="F177" s="132" t="s">
        <v>760</v>
      </c>
      <c r="G177" s="133">
        <v>500</v>
      </c>
      <c r="H177" s="175" t="s">
        <v>37</v>
      </c>
      <c r="I177" s="175" t="s">
        <v>761</v>
      </c>
      <c r="J177" s="363"/>
      <c r="K177" s="349">
        <v>51</v>
      </c>
      <c r="L177" s="55">
        <v>102</v>
      </c>
      <c r="M177" s="196">
        <v>0.1</v>
      </c>
      <c r="N177" s="196">
        <v>0.027</v>
      </c>
      <c r="O177" s="196">
        <v>0.073</v>
      </c>
      <c r="P177" s="196">
        <v>0.3234</v>
      </c>
      <c r="Q177" s="196">
        <v>0.0873</v>
      </c>
      <c r="R177" s="196">
        <v>0.2361</v>
      </c>
      <c r="S177" s="131" t="s">
        <v>40</v>
      </c>
      <c r="T177" s="131" t="s">
        <v>41</v>
      </c>
      <c r="U177" s="282">
        <v>2024.11</v>
      </c>
      <c r="V177" s="55"/>
    </row>
    <row r="178" s="49" customFormat="1" ht="93" customHeight="1" spans="1:22">
      <c r="A178" s="324" t="s">
        <v>281</v>
      </c>
      <c r="B178" s="138" t="s">
        <v>762</v>
      </c>
      <c r="C178" s="138" t="s">
        <v>33</v>
      </c>
      <c r="D178" s="139" t="s">
        <v>34</v>
      </c>
      <c r="E178" s="138" t="s">
        <v>41</v>
      </c>
      <c r="F178" s="137" t="s">
        <v>763</v>
      </c>
      <c r="G178" s="332">
        <v>150</v>
      </c>
      <c r="H178" s="138" t="s">
        <v>37</v>
      </c>
      <c r="I178" s="364" t="s">
        <v>764</v>
      </c>
      <c r="J178" s="364" t="s">
        <v>765</v>
      </c>
      <c r="K178" s="139">
        <v>15</v>
      </c>
      <c r="L178" s="139">
        <v>10</v>
      </c>
      <c r="M178" s="196">
        <v>0.3</v>
      </c>
      <c r="N178" s="196">
        <v>0.05</v>
      </c>
      <c r="O178" s="196">
        <v>0.25</v>
      </c>
      <c r="P178" s="196">
        <v>1.12</v>
      </c>
      <c r="Q178" s="196">
        <v>0.03</v>
      </c>
      <c r="R178" s="196">
        <v>0.77</v>
      </c>
      <c r="S178" s="378" t="s">
        <v>766</v>
      </c>
      <c r="T178" s="378" t="s">
        <v>41</v>
      </c>
      <c r="U178" s="379">
        <v>2024.11</v>
      </c>
      <c r="V178" s="139"/>
    </row>
    <row r="179" s="21" customFormat="1" ht="92" customHeight="1" spans="1:22">
      <c r="A179" s="127" t="s">
        <v>767</v>
      </c>
      <c r="B179" s="131" t="s">
        <v>768</v>
      </c>
      <c r="C179" s="131" t="s">
        <v>33</v>
      </c>
      <c r="D179" s="55" t="s">
        <v>63</v>
      </c>
      <c r="E179" s="131" t="s">
        <v>35</v>
      </c>
      <c r="F179" s="132" t="s">
        <v>769</v>
      </c>
      <c r="G179" s="133">
        <v>500</v>
      </c>
      <c r="H179" s="175" t="s">
        <v>37</v>
      </c>
      <c r="I179" s="146" t="s">
        <v>770</v>
      </c>
      <c r="J179" s="347"/>
      <c r="K179" s="55">
        <v>20</v>
      </c>
      <c r="L179" s="55">
        <v>32</v>
      </c>
      <c r="M179" s="196">
        <v>0.523</v>
      </c>
      <c r="N179" s="196">
        <v>0.158</v>
      </c>
      <c r="O179" s="196">
        <v>0.365</v>
      </c>
      <c r="P179" s="196">
        <v>1.569</v>
      </c>
      <c r="Q179" s="196">
        <v>0.474</v>
      </c>
      <c r="R179" s="196">
        <v>1.095</v>
      </c>
      <c r="S179" s="131" t="s">
        <v>40</v>
      </c>
      <c r="T179" s="131" t="s">
        <v>771</v>
      </c>
      <c r="U179" s="379">
        <v>2024.11</v>
      </c>
      <c r="V179" s="176"/>
    </row>
    <row r="180" s="50" customFormat="1" ht="60" customHeight="1" spans="1:22">
      <c r="A180" s="127" t="s">
        <v>772</v>
      </c>
      <c r="B180" s="131" t="s">
        <v>773</v>
      </c>
      <c r="C180" s="131" t="s">
        <v>33</v>
      </c>
      <c r="D180" s="55" t="s">
        <v>63</v>
      </c>
      <c r="E180" s="131" t="s">
        <v>35</v>
      </c>
      <c r="F180" s="131" t="s">
        <v>774</v>
      </c>
      <c r="G180" s="133">
        <v>30</v>
      </c>
      <c r="H180" s="175" t="s">
        <v>37</v>
      </c>
      <c r="I180" s="146" t="s">
        <v>775</v>
      </c>
      <c r="J180" s="347"/>
      <c r="K180" s="55">
        <v>18</v>
      </c>
      <c r="L180" s="55">
        <v>32</v>
      </c>
      <c r="M180" s="196">
        <v>0.0487</v>
      </c>
      <c r="N180" s="196">
        <v>0.0145</v>
      </c>
      <c r="O180" s="196">
        <f>M180-N180</f>
        <v>0.0342</v>
      </c>
      <c r="P180" s="196">
        <v>0.1461</v>
      </c>
      <c r="Q180" s="196">
        <v>0.0435</v>
      </c>
      <c r="R180" s="196">
        <v>0.1026</v>
      </c>
      <c r="S180" s="131" t="s">
        <v>40</v>
      </c>
      <c r="T180" s="131" t="s">
        <v>776</v>
      </c>
      <c r="U180" s="197">
        <v>2024.11</v>
      </c>
      <c r="V180" s="380"/>
    </row>
    <row r="181" s="51" customFormat="1" ht="92" customHeight="1" spans="1:22">
      <c r="A181" s="324" t="s">
        <v>777</v>
      </c>
      <c r="B181" s="138" t="s">
        <v>778</v>
      </c>
      <c r="C181" s="138" t="s">
        <v>33</v>
      </c>
      <c r="D181" s="139" t="s">
        <v>34</v>
      </c>
      <c r="E181" s="138" t="s">
        <v>779</v>
      </c>
      <c r="F181" s="137" t="s">
        <v>780</v>
      </c>
      <c r="G181" s="340">
        <v>370</v>
      </c>
      <c r="H181" s="138" t="s">
        <v>781</v>
      </c>
      <c r="I181" s="138" t="s">
        <v>782</v>
      </c>
      <c r="J181" s="138" t="s">
        <v>783</v>
      </c>
      <c r="K181" s="138"/>
      <c r="L181" s="138">
        <v>1</v>
      </c>
      <c r="M181" s="138">
        <v>0.0053</v>
      </c>
      <c r="N181" s="138">
        <v>0.0007</v>
      </c>
      <c r="O181" s="138">
        <v>0.0046</v>
      </c>
      <c r="P181" s="138">
        <v>0.0153</v>
      </c>
      <c r="Q181" s="138">
        <v>0.0025</v>
      </c>
      <c r="R181" s="138">
        <v>0.0128</v>
      </c>
      <c r="S181" s="138" t="s">
        <v>40</v>
      </c>
      <c r="T181" s="138" t="s">
        <v>784</v>
      </c>
      <c r="U181" s="138" t="s">
        <v>161</v>
      </c>
      <c r="V181" s="381"/>
    </row>
    <row r="182" s="52" customFormat="1" ht="83" customHeight="1" spans="1:22">
      <c r="A182" s="127" t="s">
        <v>785</v>
      </c>
      <c r="B182" s="131" t="s">
        <v>786</v>
      </c>
      <c r="C182" s="131" t="s">
        <v>33</v>
      </c>
      <c r="D182" s="55" t="s">
        <v>34</v>
      </c>
      <c r="E182" s="341" t="s">
        <v>41</v>
      </c>
      <c r="F182" s="131" t="s">
        <v>787</v>
      </c>
      <c r="G182" s="133">
        <v>213</v>
      </c>
      <c r="H182" s="131" t="s">
        <v>37</v>
      </c>
      <c r="I182" s="132" t="s">
        <v>788</v>
      </c>
      <c r="J182" s="131" t="s">
        <v>789</v>
      </c>
      <c r="K182" s="55">
        <v>40</v>
      </c>
      <c r="L182" s="55">
        <v>31</v>
      </c>
      <c r="M182" s="55">
        <v>0.6</v>
      </c>
      <c r="N182" s="55">
        <v>0.2</v>
      </c>
      <c r="O182" s="55">
        <v>0.4</v>
      </c>
      <c r="P182" s="55">
        <v>1.8</v>
      </c>
      <c r="Q182" s="55">
        <v>0.4</v>
      </c>
      <c r="R182" s="55">
        <v>0.8</v>
      </c>
      <c r="S182" s="326" t="s">
        <v>766</v>
      </c>
      <c r="T182" s="341" t="s">
        <v>41</v>
      </c>
      <c r="U182" s="176">
        <v>2024.11</v>
      </c>
      <c r="V182" s="55"/>
    </row>
    <row r="183" s="22" customFormat="1" ht="44" customHeight="1" spans="1:22">
      <c r="A183" s="342" t="s">
        <v>790</v>
      </c>
      <c r="B183" s="343" t="s">
        <v>791</v>
      </c>
      <c r="C183" s="344"/>
      <c r="D183" s="344"/>
      <c r="E183" s="344"/>
      <c r="F183" s="345"/>
      <c r="G183" s="346">
        <f>G184+G185+G186+G187+G188+G189+G191+G192+G190</f>
        <v>1003</v>
      </c>
      <c r="H183" s="347"/>
      <c r="I183" s="365"/>
      <c r="J183" s="365"/>
      <c r="K183" s="366"/>
      <c r="L183" s="344"/>
      <c r="M183" s="366"/>
      <c r="N183" s="366"/>
      <c r="O183" s="366"/>
      <c r="P183" s="367"/>
      <c r="Q183" s="367"/>
      <c r="R183" s="367"/>
      <c r="S183" s="248"/>
      <c r="T183" s="248"/>
      <c r="U183" s="55"/>
      <c r="V183" s="176"/>
    </row>
    <row r="184" s="21" customFormat="1" ht="79" customHeight="1" spans="1:22">
      <c r="A184" s="348">
        <v>1</v>
      </c>
      <c r="B184" s="128" t="s">
        <v>792</v>
      </c>
      <c r="C184" s="131" t="s">
        <v>33</v>
      </c>
      <c r="D184" s="349" t="s">
        <v>34</v>
      </c>
      <c r="E184" s="131" t="s">
        <v>41</v>
      </c>
      <c r="F184" s="224" t="s">
        <v>793</v>
      </c>
      <c r="G184" s="133">
        <v>366</v>
      </c>
      <c r="H184" s="175" t="s">
        <v>37</v>
      </c>
      <c r="I184" s="368" t="s">
        <v>794</v>
      </c>
      <c r="J184" s="368" t="s">
        <v>795</v>
      </c>
      <c r="K184" s="369">
        <v>41</v>
      </c>
      <c r="L184" s="369">
        <v>48</v>
      </c>
      <c r="M184" s="196">
        <v>0.0589</v>
      </c>
      <c r="N184" s="196">
        <v>0.0629</v>
      </c>
      <c r="O184" s="196">
        <v>0</v>
      </c>
      <c r="P184" s="196">
        <v>0.0848</v>
      </c>
      <c r="Q184" s="196">
        <v>0.0848</v>
      </c>
      <c r="R184" s="196">
        <v>0</v>
      </c>
      <c r="S184" s="382" t="s">
        <v>40</v>
      </c>
      <c r="T184" s="131" t="s">
        <v>41</v>
      </c>
      <c r="U184" s="176">
        <v>2024.11</v>
      </c>
      <c r="V184" s="383"/>
    </row>
    <row r="185" s="53" customFormat="1" ht="127" customHeight="1" spans="1:22">
      <c r="A185" s="348" t="s">
        <v>326</v>
      </c>
      <c r="B185" s="128" t="s">
        <v>796</v>
      </c>
      <c r="C185" s="131" t="s">
        <v>33</v>
      </c>
      <c r="D185" s="208" t="s">
        <v>34</v>
      </c>
      <c r="E185" s="131" t="s">
        <v>797</v>
      </c>
      <c r="F185" s="131" t="s">
        <v>798</v>
      </c>
      <c r="G185" s="133">
        <v>28</v>
      </c>
      <c r="H185" s="175" t="s">
        <v>129</v>
      </c>
      <c r="I185" s="175" t="s">
        <v>799</v>
      </c>
      <c r="J185" s="175" t="s">
        <v>800</v>
      </c>
      <c r="K185" s="55">
        <v>2</v>
      </c>
      <c r="L185" s="55">
        <v>10</v>
      </c>
      <c r="M185" s="196">
        <v>0.4</v>
      </c>
      <c r="N185" s="196">
        <v>0.1</v>
      </c>
      <c r="O185" s="196">
        <v>0.3</v>
      </c>
      <c r="P185" s="196">
        <v>1.1</v>
      </c>
      <c r="Q185" s="196">
        <v>0.4</v>
      </c>
      <c r="R185" s="196">
        <v>0.7</v>
      </c>
      <c r="S185" s="131" t="s">
        <v>68</v>
      </c>
      <c r="T185" s="131" t="s">
        <v>68</v>
      </c>
      <c r="U185" s="176">
        <v>2024.11</v>
      </c>
      <c r="V185" s="55"/>
    </row>
    <row r="186" s="53" customFormat="1" ht="90" customHeight="1" spans="1:22">
      <c r="A186" s="348" t="s">
        <v>47</v>
      </c>
      <c r="B186" s="128" t="s">
        <v>801</v>
      </c>
      <c r="C186" s="131" t="s">
        <v>33</v>
      </c>
      <c r="D186" s="208" t="s">
        <v>34</v>
      </c>
      <c r="E186" s="131" t="s">
        <v>802</v>
      </c>
      <c r="F186" s="132" t="s">
        <v>803</v>
      </c>
      <c r="G186" s="133">
        <v>180</v>
      </c>
      <c r="H186" s="175" t="s">
        <v>129</v>
      </c>
      <c r="I186" s="175" t="s">
        <v>804</v>
      </c>
      <c r="J186" s="175" t="s">
        <v>805</v>
      </c>
      <c r="K186" s="55">
        <v>51</v>
      </c>
      <c r="L186" s="55">
        <v>100</v>
      </c>
      <c r="M186" s="196">
        <v>5.07</v>
      </c>
      <c r="N186" s="196">
        <v>1.37</v>
      </c>
      <c r="O186" s="196">
        <v>3.7</v>
      </c>
      <c r="P186" s="196">
        <v>20.36</v>
      </c>
      <c r="Q186" s="196">
        <v>5.47</v>
      </c>
      <c r="R186" s="196">
        <v>14.89</v>
      </c>
      <c r="S186" s="131" t="s">
        <v>68</v>
      </c>
      <c r="T186" s="131" t="s">
        <v>68</v>
      </c>
      <c r="U186" s="176">
        <v>2024.11</v>
      </c>
      <c r="V186" s="55"/>
    </row>
    <row r="187" s="53" customFormat="1" ht="81" customHeight="1" spans="1:22">
      <c r="A187" s="348" t="s">
        <v>77</v>
      </c>
      <c r="B187" s="128" t="s">
        <v>806</v>
      </c>
      <c r="C187" s="131" t="s">
        <v>33</v>
      </c>
      <c r="D187" s="208" t="s">
        <v>34</v>
      </c>
      <c r="E187" s="131" t="s">
        <v>807</v>
      </c>
      <c r="F187" s="132" t="s">
        <v>808</v>
      </c>
      <c r="G187" s="133">
        <v>18</v>
      </c>
      <c r="H187" s="175" t="s">
        <v>129</v>
      </c>
      <c r="I187" s="175" t="s">
        <v>809</v>
      </c>
      <c r="J187" s="175" t="s">
        <v>810</v>
      </c>
      <c r="K187" s="55">
        <v>0</v>
      </c>
      <c r="L187" s="55">
        <v>1</v>
      </c>
      <c r="M187" s="196">
        <v>0.02</v>
      </c>
      <c r="N187" s="196">
        <v>0.01</v>
      </c>
      <c r="O187" s="196">
        <v>0.01</v>
      </c>
      <c r="P187" s="196">
        <v>0.02</v>
      </c>
      <c r="Q187" s="196">
        <v>0.01</v>
      </c>
      <c r="R187" s="196">
        <v>0.01</v>
      </c>
      <c r="S187" s="131" t="s">
        <v>68</v>
      </c>
      <c r="T187" s="131" t="s">
        <v>797</v>
      </c>
      <c r="U187" s="176">
        <v>2024.11</v>
      </c>
      <c r="V187" s="55"/>
    </row>
    <row r="188" s="47" customFormat="1" ht="56" customHeight="1" spans="1:22">
      <c r="A188" s="350" t="s">
        <v>162</v>
      </c>
      <c r="B188" s="334" t="s">
        <v>811</v>
      </c>
      <c r="C188" s="138" t="s">
        <v>33</v>
      </c>
      <c r="D188" s="351" t="s">
        <v>34</v>
      </c>
      <c r="E188" s="138" t="s">
        <v>812</v>
      </c>
      <c r="F188" s="137" t="s">
        <v>813</v>
      </c>
      <c r="G188" s="332">
        <v>29</v>
      </c>
      <c r="H188" s="339" t="s">
        <v>37</v>
      </c>
      <c r="I188" s="339" t="s">
        <v>814</v>
      </c>
      <c r="J188" s="339" t="s">
        <v>815</v>
      </c>
      <c r="K188" s="139">
        <v>2</v>
      </c>
      <c r="L188" s="139">
        <v>8</v>
      </c>
      <c r="M188" s="370">
        <v>0.3</v>
      </c>
      <c r="N188" s="370">
        <v>0.1</v>
      </c>
      <c r="O188" s="370">
        <v>0.2</v>
      </c>
      <c r="P188" s="370">
        <v>1.5</v>
      </c>
      <c r="Q188" s="370">
        <v>0.5</v>
      </c>
      <c r="R188" s="370">
        <v>1</v>
      </c>
      <c r="S188" s="138" t="s">
        <v>68</v>
      </c>
      <c r="T188" s="138" t="s">
        <v>812</v>
      </c>
      <c r="U188" s="379">
        <v>2024.11</v>
      </c>
      <c r="V188" s="139"/>
    </row>
    <row r="189" s="21" customFormat="1" ht="129" customHeight="1" spans="1:22">
      <c r="A189" s="350" t="s">
        <v>200</v>
      </c>
      <c r="B189" s="334" t="s">
        <v>816</v>
      </c>
      <c r="C189" s="138" t="s">
        <v>126</v>
      </c>
      <c r="D189" s="351" t="s">
        <v>34</v>
      </c>
      <c r="E189" s="138" t="s">
        <v>812</v>
      </c>
      <c r="F189" s="137" t="s">
        <v>817</v>
      </c>
      <c r="G189" s="332">
        <v>116</v>
      </c>
      <c r="H189" s="339" t="s">
        <v>129</v>
      </c>
      <c r="I189" s="339" t="s">
        <v>818</v>
      </c>
      <c r="J189" s="339" t="s">
        <v>819</v>
      </c>
      <c r="K189" s="139">
        <v>2</v>
      </c>
      <c r="L189" s="139">
        <v>8</v>
      </c>
      <c r="M189" s="370">
        <v>0.3</v>
      </c>
      <c r="N189" s="370">
        <v>0.1</v>
      </c>
      <c r="O189" s="370">
        <v>0.2</v>
      </c>
      <c r="P189" s="370">
        <v>1.5</v>
      </c>
      <c r="Q189" s="370">
        <v>0.5</v>
      </c>
      <c r="R189" s="370">
        <v>1</v>
      </c>
      <c r="S189" s="138" t="s">
        <v>68</v>
      </c>
      <c r="T189" s="138" t="s">
        <v>68</v>
      </c>
      <c r="U189" s="139">
        <v>2024.11</v>
      </c>
      <c r="V189" s="139"/>
    </row>
    <row r="190" s="54" customFormat="1" ht="95" customHeight="1" spans="1:22">
      <c r="A190" s="352">
        <v>7</v>
      </c>
      <c r="B190" s="353" t="s">
        <v>820</v>
      </c>
      <c r="C190" s="138" t="s">
        <v>33</v>
      </c>
      <c r="D190" s="351" t="s">
        <v>34</v>
      </c>
      <c r="E190" s="138" t="s">
        <v>41</v>
      </c>
      <c r="F190" s="137" t="s">
        <v>821</v>
      </c>
      <c r="G190" s="340">
        <v>15</v>
      </c>
      <c r="H190" s="138" t="s">
        <v>37</v>
      </c>
      <c r="I190" s="137" t="s">
        <v>822</v>
      </c>
      <c r="J190" s="138" t="s">
        <v>823</v>
      </c>
      <c r="K190" s="138">
        <v>1</v>
      </c>
      <c r="L190" s="138">
        <v>3</v>
      </c>
      <c r="M190" s="138">
        <v>0.0004</v>
      </c>
      <c r="N190" s="138">
        <v>0.0004</v>
      </c>
      <c r="O190" s="138">
        <v>0</v>
      </c>
      <c r="P190" s="138">
        <v>0.0006</v>
      </c>
      <c r="Q190" s="138">
        <v>0.0006</v>
      </c>
      <c r="R190" s="138">
        <v>0</v>
      </c>
      <c r="S190" s="378" t="s">
        <v>766</v>
      </c>
      <c r="T190" s="138" t="s">
        <v>41</v>
      </c>
      <c r="U190" s="378">
        <v>2024.11</v>
      </c>
      <c r="V190" s="138"/>
    </row>
    <row r="191" s="32" customFormat="1" ht="96" customHeight="1" spans="1:22">
      <c r="A191" s="350" t="s">
        <v>287</v>
      </c>
      <c r="B191" s="353" t="s">
        <v>824</v>
      </c>
      <c r="C191" s="354" t="s">
        <v>33</v>
      </c>
      <c r="D191" s="351" t="s">
        <v>34</v>
      </c>
      <c r="E191" s="138" t="s">
        <v>41</v>
      </c>
      <c r="F191" s="137" t="s">
        <v>825</v>
      </c>
      <c r="G191" s="340">
        <v>85</v>
      </c>
      <c r="H191" s="138" t="s">
        <v>37</v>
      </c>
      <c r="I191" s="328" t="s">
        <v>826</v>
      </c>
      <c r="J191" s="328" t="s">
        <v>827</v>
      </c>
      <c r="K191" s="138">
        <v>3</v>
      </c>
      <c r="L191" s="138">
        <v>16</v>
      </c>
      <c r="M191" s="138">
        <v>0.0032</v>
      </c>
      <c r="N191" s="138">
        <v>0.0032</v>
      </c>
      <c r="O191" s="138">
        <v>0</v>
      </c>
      <c r="P191" s="138">
        <v>0.0098</v>
      </c>
      <c r="Q191" s="138">
        <v>0.0098</v>
      </c>
      <c r="R191" s="138">
        <v>0</v>
      </c>
      <c r="S191" s="354" t="s">
        <v>766</v>
      </c>
      <c r="T191" s="354" t="s">
        <v>41</v>
      </c>
      <c r="U191" s="139">
        <v>2024.11</v>
      </c>
      <c r="V191" s="379"/>
    </row>
    <row r="192" s="44" customFormat="1" ht="112" customHeight="1" spans="1:22">
      <c r="A192" s="333" t="s">
        <v>293</v>
      </c>
      <c r="B192" s="355" t="s">
        <v>828</v>
      </c>
      <c r="C192" s="138" t="s">
        <v>126</v>
      </c>
      <c r="D192" s="139" t="s">
        <v>34</v>
      </c>
      <c r="E192" s="138" t="s">
        <v>722</v>
      </c>
      <c r="F192" s="137" t="s">
        <v>829</v>
      </c>
      <c r="G192" s="332">
        <v>166</v>
      </c>
      <c r="H192" s="339" t="s">
        <v>37</v>
      </c>
      <c r="I192" s="354" t="s">
        <v>719</v>
      </c>
      <c r="J192" s="328" t="s">
        <v>602</v>
      </c>
      <c r="K192" s="139">
        <v>4</v>
      </c>
      <c r="L192" s="139">
        <v>21</v>
      </c>
      <c r="M192" s="370">
        <f>N192+O192</f>
        <v>2.79</v>
      </c>
      <c r="N192" s="370">
        <v>1.69</v>
      </c>
      <c r="O192" s="370">
        <v>1.1</v>
      </c>
      <c r="P192" s="370">
        <v>4.45</v>
      </c>
      <c r="Q192" s="370">
        <v>4.3</v>
      </c>
      <c r="R192" s="370">
        <v>1.15</v>
      </c>
      <c r="S192" s="138" t="s">
        <v>720</v>
      </c>
      <c r="T192" s="138" t="s">
        <v>720</v>
      </c>
      <c r="U192" s="373">
        <v>2024.11</v>
      </c>
      <c r="V192" s="379"/>
    </row>
    <row r="193" s="21" customFormat="1" ht="39" customHeight="1" spans="1:22">
      <c r="A193" s="342" t="s">
        <v>830</v>
      </c>
      <c r="B193" s="343" t="s">
        <v>831</v>
      </c>
      <c r="C193" s="344"/>
      <c r="D193" s="344"/>
      <c r="E193" s="55"/>
      <c r="F193" s="224"/>
      <c r="G193" s="133">
        <f>SUM(G194:G196)</f>
        <v>656</v>
      </c>
      <c r="H193" s="363"/>
      <c r="I193" s="363"/>
      <c r="J193" s="363"/>
      <c r="K193" s="55"/>
      <c r="L193" s="176"/>
      <c r="M193" s="177"/>
      <c r="N193" s="177"/>
      <c r="O193" s="177"/>
      <c r="P193" s="177"/>
      <c r="Q193" s="177"/>
      <c r="R193" s="177"/>
      <c r="S193" s="55"/>
      <c r="T193" s="55"/>
      <c r="U193" s="197"/>
      <c r="V193" s="176"/>
    </row>
    <row r="194" s="55" customFormat="1" ht="132" customHeight="1" spans="1:21">
      <c r="A194" s="128">
        <v>1</v>
      </c>
      <c r="B194" s="128" t="s">
        <v>832</v>
      </c>
      <c r="C194" s="131" t="s">
        <v>33</v>
      </c>
      <c r="D194" s="208" t="s">
        <v>34</v>
      </c>
      <c r="E194" s="131" t="s">
        <v>833</v>
      </c>
      <c r="F194" s="224" t="s">
        <v>834</v>
      </c>
      <c r="G194" s="133">
        <v>185</v>
      </c>
      <c r="H194" s="175" t="s">
        <v>37</v>
      </c>
      <c r="I194" s="55" t="s">
        <v>835</v>
      </c>
      <c r="J194" s="55" t="s">
        <v>836</v>
      </c>
      <c r="K194" s="55">
        <v>2</v>
      </c>
      <c r="M194" s="55">
        <v>0.0069</v>
      </c>
      <c r="N194" s="55">
        <v>0.0306</v>
      </c>
      <c r="P194" s="55">
        <v>0.0069</v>
      </c>
      <c r="Q194" s="55">
        <v>0.0306</v>
      </c>
      <c r="S194" s="131" t="s">
        <v>382</v>
      </c>
      <c r="T194" s="131" t="s">
        <v>529</v>
      </c>
      <c r="U194" s="55">
        <v>2024.11</v>
      </c>
    </row>
    <row r="195" s="55" customFormat="1" ht="132" customHeight="1" spans="1:21">
      <c r="A195" s="128">
        <v>2</v>
      </c>
      <c r="B195" s="128" t="s">
        <v>837</v>
      </c>
      <c r="C195" s="131" t="s">
        <v>33</v>
      </c>
      <c r="D195" s="208" t="s">
        <v>34</v>
      </c>
      <c r="E195" s="131" t="s">
        <v>838</v>
      </c>
      <c r="F195" s="224" t="s">
        <v>839</v>
      </c>
      <c r="G195" s="133">
        <v>235</v>
      </c>
      <c r="H195" s="175" t="s">
        <v>37</v>
      </c>
      <c r="I195" s="55" t="s">
        <v>840</v>
      </c>
      <c r="J195" s="55" t="s">
        <v>836</v>
      </c>
      <c r="L195" s="55">
        <v>1</v>
      </c>
      <c r="M195" s="55">
        <v>0.0045</v>
      </c>
      <c r="N195" s="55">
        <v>0.0262</v>
      </c>
      <c r="P195" s="55">
        <v>0.0045</v>
      </c>
      <c r="Q195" s="55">
        <v>0.0262</v>
      </c>
      <c r="S195" s="131" t="s">
        <v>382</v>
      </c>
      <c r="T195" s="131" t="s">
        <v>447</v>
      </c>
      <c r="U195" s="55">
        <v>2024.11</v>
      </c>
    </row>
    <row r="196" s="55" customFormat="1" ht="158" customHeight="1" spans="1:21">
      <c r="A196" s="128">
        <v>3</v>
      </c>
      <c r="B196" s="128" t="s">
        <v>841</v>
      </c>
      <c r="C196" s="131" t="s">
        <v>33</v>
      </c>
      <c r="D196" s="208" t="s">
        <v>34</v>
      </c>
      <c r="E196" s="131" t="s">
        <v>842</v>
      </c>
      <c r="F196" s="224" t="s">
        <v>843</v>
      </c>
      <c r="G196" s="133">
        <v>236</v>
      </c>
      <c r="H196" s="175" t="s">
        <v>37</v>
      </c>
      <c r="I196" s="55" t="s">
        <v>844</v>
      </c>
      <c r="J196" s="55" t="s">
        <v>836</v>
      </c>
      <c r="K196" s="55">
        <v>1</v>
      </c>
      <c r="M196" s="55">
        <v>0.0203</v>
      </c>
      <c r="N196" s="55">
        <v>0.0066</v>
      </c>
      <c r="O196" s="55">
        <v>0.0137</v>
      </c>
      <c r="P196" s="55">
        <v>0.0867</v>
      </c>
      <c r="Q196" s="55">
        <v>0.0281</v>
      </c>
      <c r="R196" s="55">
        <v>0.0586</v>
      </c>
      <c r="S196" s="131" t="s">
        <v>382</v>
      </c>
      <c r="T196" s="131" t="s">
        <v>686</v>
      </c>
      <c r="U196" s="55">
        <v>2024.11</v>
      </c>
    </row>
    <row r="197" s="20" customFormat="1" customHeight="1" spans="1:21">
      <c r="A197" s="384"/>
      <c r="B197" s="385"/>
      <c r="C197" s="385"/>
      <c r="D197" s="385"/>
      <c r="E197" s="385"/>
      <c r="F197" s="386"/>
      <c r="G197" s="387"/>
      <c r="H197" s="35"/>
      <c r="I197" s="35"/>
      <c r="J197" s="35"/>
      <c r="K197" s="385"/>
      <c r="L197" s="46"/>
      <c r="M197" s="392"/>
      <c r="N197" s="392"/>
      <c r="O197" s="392"/>
      <c r="P197" s="392"/>
      <c r="Q197" s="392"/>
      <c r="R197" s="392"/>
      <c r="S197" s="385"/>
      <c r="T197" s="385"/>
      <c r="U197" s="395"/>
    </row>
    <row r="198" s="56" customFormat="1" customHeight="1" spans="1:21">
      <c r="A198" s="388"/>
      <c r="B198" s="389"/>
      <c r="C198" s="389"/>
      <c r="D198" s="389"/>
      <c r="E198" s="389"/>
      <c r="F198" s="390"/>
      <c r="G198" s="387"/>
      <c r="H198" s="391"/>
      <c r="I198" s="391"/>
      <c r="J198" s="391"/>
      <c r="K198" s="389"/>
      <c r="L198" s="393"/>
      <c r="M198" s="394"/>
      <c r="N198" s="394"/>
      <c r="O198" s="394"/>
      <c r="P198" s="394"/>
      <c r="Q198" s="394"/>
      <c r="R198" s="394"/>
      <c r="S198" s="389"/>
      <c r="T198" s="389"/>
      <c r="U198" s="396"/>
    </row>
  </sheetData>
  <mergeCells count="49">
    <mergeCell ref="A1:B1"/>
    <mergeCell ref="A2:U2"/>
    <mergeCell ref="I3:R3"/>
    <mergeCell ref="A8:D8"/>
    <mergeCell ref="B9:D9"/>
    <mergeCell ref="A10:C10"/>
    <mergeCell ref="A65:B65"/>
    <mergeCell ref="A70:B70"/>
    <mergeCell ref="A86:B86"/>
    <mergeCell ref="A104:B104"/>
    <mergeCell ref="A106:B106"/>
    <mergeCell ref="B115:D115"/>
    <mergeCell ref="B122:D122"/>
    <mergeCell ref="A123:B123"/>
    <mergeCell ref="A129:B129"/>
    <mergeCell ref="B183:D183"/>
    <mergeCell ref="B193:D193"/>
    <mergeCell ref="A3:A7"/>
    <mergeCell ref="B3:B7"/>
    <mergeCell ref="C3:C7"/>
    <mergeCell ref="D3:D7"/>
    <mergeCell ref="E3:E7"/>
    <mergeCell ref="E137:E138"/>
    <mergeCell ref="E145:E146"/>
    <mergeCell ref="E149:E150"/>
    <mergeCell ref="F3:F7"/>
    <mergeCell ref="G3:G7"/>
    <mergeCell ref="G136:G138"/>
    <mergeCell ref="G139:G141"/>
    <mergeCell ref="G145:G147"/>
    <mergeCell ref="G148:G153"/>
    <mergeCell ref="H3:H7"/>
    <mergeCell ref="I4:I7"/>
    <mergeCell ref="J4:J7"/>
    <mergeCell ref="K6:K7"/>
    <mergeCell ref="L6:L7"/>
    <mergeCell ref="M6:M7"/>
    <mergeCell ref="N6:N7"/>
    <mergeCell ref="O6:O7"/>
    <mergeCell ref="P6:P7"/>
    <mergeCell ref="Q6:Q7"/>
    <mergeCell ref="R6:R7"/>
    <mergeCell ref="S3:S7"/>
    <mergeCell ref="T3:T7"/>
    <mergeCell ref="U3:U7"/>
    <mergeCell ref="V3:V7"/>
    <mergeCell ref="K4:L5"/>
    <mergeCell ref="M4:O5"/>
    <mergeCell ref="P4:R5"/>
  </mergeCells>
  <conditionalFormatting sqref="B19">
    <cfRule type="duplicateValues" dxfId="0" priority="11"/>
  </conditionalFormatting>
  <conditionalFormatting sqref="B20">
    <cfRule type="duplicateValues" dxfId="0" priority="10"/>
  </conditionalFormatting>
  <conditionalFormatting sqref="B32">
    <cfRule type="duplicateValues" dxfId="0" priority="21"/>
  </conditionalFormatting>
  <conditionalFormatting sqref="B33">
    <cfRule type="duplicateValues" dxfId="0" priority="20"/>
  </conditionalFormatting>
  <conditionalFormatting sqref="B34">
    <cfRule type="duplicateValues" dxfId="0" priority="19"/>
  </conditionalFormatting>
  <conditionalFormatting sqref="B35">
    <cfRule type="duplicateValues" dxfId="0" priority="18"/>
  </conditionalFormatting>
  <conditionalFormatting sqref="B36">
    <cfRule type="duplicateValues" dxfId="0" priority="17"/>
  </conditionalFormatting>
  <conditionalFormatting sqref="B37">
    <cfRule type="duplicateValues" dxfId="0" priority="2"/>
  </conditionalFormatting>
  <conditionalFormatting sqref="B38">
    <cfRule type="duplicateValues" dxfId="0" priority="1"/>
  </conditionalFormatting>
  <conditionalFormatting sqref="B49">
    <cfRule type="duplicateValues" dxfId="0" priority="27"/>
  </conditionalFormatting>
  <conditionalFormatting sqref="B50">
    <cfRule type="duplicateValues" dxfId="0" priority="6"/>
  </conditionalFormatting>
  <conditionalFormatting sqref="B51">
    <cfRule type="duplicateValues" dxfId="0" priority="24"/>
  </conditionalFormatting>
  <conditionalFormatting sqref="B21:B24">
    <cfRule type="duplicateValues" dxfId="0" priority="12"/>
  </conditionalFormatting>
  <conditionalFormatting sqref="B28:B29">
    <cfRule type="duplicateValues" dxfId="0" priority="3"/>
  </conditionalFormatting>
  <conditionalFormatting sqref="B52:B57">
    <cfRule type="duplicateValues" dxfId="0" priority="26"/>
  </conditionalFormatting>
  <conditionalFormatting sqref="B58 B71:B72">
    <cfRule type="duplicateValues" dxfId="0" priority="25"/>
  </conditionalFormatting>
  <printOptions horizontalCentered="1" verticalCentered="1"/>
  <pageMargins left="0.629861111111111" right="0.629861111111111" top="0.786805555555556" bottom="0.786805555555556" header="0.5" footer="0.511805555555556"/>
  <pageSetup paperSize="8" scale="55"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D7" sqref="D7"/>
    </sheetView>
  </sheetViews>
  <sheetFormatPr defaultColWidth="9" defaultRowHeight="13.5"/>
  <cols>
    <col min="4" max="4" width="9.38333333333333"/>
    <col min="6" max="6" width="9.38333333333333"/>
    <col min="10" max="11" width="9.38333333333333"/>
    <col min="12" max="12" width="12.6333333333333"/>
  </cols>
  <sheetData>
    <row r="1" spans="1:10">
      <c r="A1" s="1"/>
      <c r="B1" s="1"/>
      <c r="C1" s="1"/>
      <c r="D1" s="1"/>
      <c r="E1" s="1"/>
      <c r="F1" s="1"/>
      <c r="G1" s="2"/>
      <c r="H1" s="1"/>
      <c r="I1" s="1"/>
      <c r="J1" s="1"/>
    </row>
    <row r="2" spans="1:10">
      <c r="A2" s="1"/>
      <c r="B2" s="1"/>
      <c r="C2" s="1"/>
      <c r="D2" s="1"/>
      <c r="E2" s="1"/>
      <c r="F2" s="1"/>
      <c r="G2" s="2"/>
      <c r="H2" s="1"/>
      <c r="I2" s="1"/>
      <c r="J2" s="1"/>
    </row>
    <row r="3" spans="1:10">
      <c r="A3" s="1"/>
      <c r="B3" s="1"/>
      <c r="C3" s="1"/>
      <c r="D3" s="1"/>
      <c r="E3" s="1"/>
      <c r="F3" s="1"/>
      <c r="G3" s="2"/>
      <c r="H3" s="1"/>
      <c r="I3" s="1"/>
      <c r="J3" s="1"/>
    </row>
    <row r="4" spans="1:10">
      <c r="A4" s="1"/>
      <c r="B4" s="1"/>
      <c r="C4" s="1"/>
      <c r="D4" s="1"/>
      <c r="E4" s="1"/>
      <c r="F4" s="1"/>
      <c r="G4" s="2"/>
      <c r="H4" s="1"/>
      <c r="I4" s="1"/>
      <c r="J4" s="1"/>
    </row>
    <row r="5" spans="1:10">
      <c r="A5" s="1"/>
      <c r="B5" s="1"/>
      <c r="C5" s="1"/>
      <c r="D5" s="1"/>
      <c r="E5" s="1"/>
      <c r="F5" s="1"/>
      <c r="G5" s="2"/>
      <c r="H5" s="1"/>
      <c r="I5" s="1"/>
      <c r="J5" s="1"/>
    </row>
    <row r="6" ht="20.25" spans="1:10">
      <c r="A6" s="1"/>
      <c r="B6" s="1"/>
      <c r="C6" s="1"/>
      <c r="D6" s="1">
        <v>17427.66</v>
      </c>
      <c r="E6" s="3"/>
      <c r="F6" s="1"/>
      <c r="G6" s="4"/>
      <c r="H6" s="1"/>
      <c r="I6" s="1"/>
      <c r="J6" s="1"/>
    </row>
    <row r="7" spans="1:10">
      <c r="A7" s="1"/>
      <c r="B7" s="1"/>
      <c r="C7" s="1"/>
      <c r="D7" s="1"/>
      <c r="E7" s="1"/>
      <c r="F7" s="1"/>
      <c r="G7" s="4"/>
      <c r="H7" s="1"/>
      <c r="I7" s="1"/>
      <c r="J7" s="1"/>
    </row>
    <row r="8" spans="1:10">
      <c r="A8" s="1"/>
      <c r="B8" s="1"/>
      <c r="C8" s="1"/>
      <c r="D8" s="1"/>
      <c r="E8" s="1"/>
      <c r="F8" s="1"/>
      <c r="G8" s="4"/>
      <c r="H8" s="1"/>
      <c r="I8" s="1"/>
      <c r="J8" s="1"/>
    </row>
    <row r="9" spans="1:10">
      <c r="A9" s="1"/>
      <c r="B9" s="1"/>
      <c r="C9" s="1"/>
      <c r="D9" s="1"/>
      <c r="E9" s="1"/>
      <c r="F9" s="1"/>
      <c r="G9" s="4"/>
      <c r="H9" s="1"/>
      <c r="I9" s="1"/>
      <c r="J9" s="1"/>
    </row>
    <row r="10" spans="1:10">
      <c r="A10" s="1"/>
      <c r="B10" s="1"/>
      <c r="C10" s="1"/>
      <c r="D10" s="1"/>
      <c r="E10" s="1"/>
      <c r="F10" s="1"/>
      <c r="G10" s="4"/>
      <c r="H10" s="1"/>
      <c r="I10" s="1"/>
      <c r="J10" s="1"/>
    </row>
    <row r="11" spans="1:10">
      <c r="A11" s="1"/>
      <c r="B11" s="1"/>
      <c r="C11" s="1"/>
      <c r="D11" s="1"/>
      <c r="E11" s="1"/>
      <c r="F11" s="1"/>
      <c r="G11" s="2"/>
      <c r="H11" s="1"/>
      <c r="I11" s="1"/>
      <c r="J11" s="1"/>
    </row>
    <row r="12" spans="1:10">
      <c r="A12" s="1"/>
      <c r="B12" s="1"/>
      <c r="C12" s="1"/>
      <c r="D12" s="1"/>
      <c r="E12" s="1"/>
      <c r="F12" s="1"/>
      <c r="G12" s="2"/>
      <c r="H12" s="1"/>
      <c r="I12" s="1"/>
      <c r="J12" s="1"/>
    </row>
    <row r="13" spans="1:10">
      <c r="A13" s="1"/>
      <c r="B13" s="1"/>
      <c r="C13" s="1"/>
      <c r="D13" s="1"/>
      <c r="E13" s="1"/>
      <c r="F13" s="1"/>
      <c r="G13" s="2"/>
      <c r="H13" s="1"/>
      <c r="I13" s="1"/>
      <c r="J13" s="1"/>
    </row>
    <row r="14" spans="1:10">
      <c r="A14" s="1"/>
      <c r="B14" s="1"/>
      <c r="C14" s="1"/>
      <c r="D14" s="1"/>
      <c r="E14" s="1"/>
      <c r="F14" s="1"/>
      <c r="G14" s="2"/>
      <c r="H14" s="1"/>
      <c r="I14" s="1"/>
      <c r="J14"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小杨</cp:lastModifiedBy>
  <dcterms:created xsi:type="dcterms:W3CDTF">2024-10-31T07:12:00Z</dcterms:created>
  <dcterms:modified xsi:type="dcterms:W3CDTF">2025-01-01T23:58:51Z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156929A19F964B4397B789023F7251BF_13</vt:lpwstr>
  </property>
  <property fmtid="{D5CDD505-2E9C-101B-9397-08002B2CF9AE}" pid="3" name="KSOProductBuildVer">
    <vt:lpwstr>2052-12.1.0.19302</vt:lpwstr>
  </property>
</Properties>
</file>